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08F946D-AEF5-495A-9DFE-51DB75699C45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729" i="1" l="1"/>
  <c r="F729" i="1" s="1"/>
  <c r="G729" i="1" s="1"/>
  <c r="J729" i="1" s="1"/>
  <c r="Q729" i="1"/>
  <c r="E726" i="1"/>
  <c r="F726" i="1" s="1"/>
  <c r="G726" i="1" s="1"/>
  <c r="J726" i="1" s="1"/>
  <c r="Q726" i="1"/>
  <c r="E727" i="1"/>
  <c r="F727" i="1" s="1"/>
  <c r="G727" i="1" s="1"/>
  <c r="J727" i="1" s="1"/>
  <c r="Q727" i="1"/>
  <c r="E728" i="1"/>
  <c r="F728" i="1"/>
  <c r="G728" i="1"/>
  <c r="J728" i="1" s="1"/>
  <c r="Q728" i="1"/>
  <c r="E712" i="1"/>
  <c r="F712" i="1" s="1"/>
  <c r="G712" i="1" s="1"/>
  <c r="J712" i="1" s="1"/>
  <c r="Q712" i="1"/>
  <c r="E713" i="1"/>
  <c r="F713" i="1"/>
  <c r="G713" i="1" s="1"/>
  <c r="J713" i="1" s="1"/>
  <c r="Q713" i="1"/>
  <c r="E714" i="1"/>
  <c r="F714" i="1"/>
  <c r="G714" i="1"/>
  <c r="J714" i="1"/>
  <c r="Q714" i="1"/>
  <c r="E715" i="1"/>
  <c r="F715" i="1"/>
  <c r="G715" i="1" s="1"/>
  <c r="J715" i="1" s="1"/>
  <c r="Q715" i="1"/>
  <c r="E716" i="1"/>
  <c r="F716" i="1" s="1"/>
  <c r="G716" i="1" s="1"/>
  <c r="J716" i="1" s="1"/>
  <c r="Q716" i="1"/>
  <c r="E717" i="1"/>
  <c r="F717" i="1"/>
  <c r="G717" i="1" s="1"/>
  <c r="J717" i="1" s="1"/>
  <c r="Q717" i="1"/>
  <c r="E718" i="1"/>
  <c r="F718" i="1"/>
  <c r="G718" i="1"/>
  <c r="J718" i="1"/>
  <c r="Q718" i="1"/>
  <c r="E719" i="1"/>
  <c r="F719" i="1"/>
  <c r="G719" i="1" s="1"/>
  <c r="J719" i="1" s="1"/>
  <c r="Q719" i="1"/>
  <c r="E720" i="1"/>
  <c r="F720" i="1" s="1"/>
  <c r="G720" i="1" s="1"/>
  <c r="J720" i="1" s="1"/>
  <c r="Q720" i="1"/>
  <c r="E721" i="1"/>
  <c r="F721" i="1"/>
  <c r="G721" i="1" s="1"/>
  <c r="J721" i="1" s="1"/>
  <c r="Q721" i="1"/>
  <c r="E722" i="1"/>
  <c r="F722" i="1"/>
  <c r="G722" i="1"/>
  <c r="J722" i="1"/>
  <c r="Q722" i="1"/>
  <c r="E723" i="1"/>
  <c r="F723" i="1"/>
  <c r="G723" i="1" s="1"/>
  <c r="J723" i="1" s="1"/>
  <c r="Q723" i="1"/>
  <c r="E724" i="1"/>
  <c r="F724" i="1" s="1"/>
  <c r="G724" i="1" s="1"/>
  <c r="J724" i="1" s="1"/>
  <c r="Q724" i="1"/>
  <c r="E725" i="1"/>
  <c r="F725" i="1"/>
  <c r="G725" i="1" s="1"/>
  <c r="J725" i="1" s="1"/>
  <c r="Q725" i="1"/>
  <c r="E447" i="1"/>
  <c r="F447" i="1"/>
  <c r="G447" i="1"/>
  <c r="K447" i="1"/>
  <c r="Q447" i="1"/>
  <c r="E448" i="1"/>
  <c r="F448" i="1"/>
  <c r="G448" i="1"/>
  <c r="K448" i="1"/>
  <c r="Q448" i="1"/>
  <c r="C9" i="1"/>
  <c r="D9" i="1"/>
  <c r="F16" i="1"/>
  <c r="F17" i="1" s="1"/>
  <c r="C17" i="1"/>
  <c r="E449" i="1"/>
  <c r="F449" i="1"/>
  <c r="G449" i="1"/>
  <c r="H449" i="1"/>
  <c r="Q449" i="1"/>
  <c r="E450" i="1"/>
  <c r="F450" i="1"/>
  <c r="G450" i="1"/>
  <c r="H450" i="1"/>
  <c r="Q450" i="1"/>
  <c r="E451" i="1"/>
  <c r="F451" i="1"/>
  <c r="G451" i="1"/>
  <c r="H451" i="1"/>
  <c r="Q451" i="1"/>
  <c r="E452" i="1"/>
  <c r="F452" i="1"/>
  <c r="G452" i="1"/>
  <c r="H452" i="1"/>
  <c r="Q452" i="1"/>
  <c r="E453" i="1"/>
  <c r="F453" i="1"/>
  <c r="G453" i="1"/>
  <c r="H453" i="1"/>
  <c r="Q453" i="1"/>
  <c r="E454" i="1"/>
  <c r="F454" i="1"/>
  <c r="G454" i="1"/>
  <c r="H454" i="1"/>
  <c r="Q454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455" i="1"/>
  <c r="F455" i="1"/>
  <c r="G455" i="1"/>
  <c r="H455" i="1"/>
  <c r="Q455" i="1"/>
  <c r="E456" i="1"/>
  <c r="F456" i="1"/>
  <c r="G456" i="1"/>
  <c r="H456" i="1"/>
  <c r="Q456" i="1"/>
  <c r="E457" i="1"/>
  <c r="F457" i="1"/>
  <c r="G457" i="1"/>
  <c r="H457" i="1"/>
  <c r="Q457" i="1"/>
  <c r="E458" i="1"/>
  <c r="F458" i="1"/>
  <c r="G458" i="1"/>
  <c r="H458" i="1"/>
  <c r="Q458" i="1"/>
  <c r="E459" i="1"/>
  <c r="F459" i="1"/>
  <c r="G459" i="1"/>
  <c r="H459" i="1"/>
  <c r="Q459" i="1"/>
  <c r="E460" i="1"/>
  <c r="F460" i="1"/>
  <c r="G460" i="1"/>
  <c r="H460" i="1"/>
  <c r="Q460" i="1"/>
  <c r="E461" i="1"/>
  <c r="F461" i="1"/>
  <c r="G461" i="1"/>
  <c r="H461" i="1"/>
  <c r="Q461" i="1"/>
  <c r="E462" i="1"/>
  <c r="F462" i="1"/>
  <c r="G462" i="1"/>
  <c r="H462" i="1"/>
  <c r="Q462" i="1"/>
  <c r="E463" i="1"/>
  <c r="F463" i="1"/>
  <c r="G463" i="1"/>
  <c r="H463" i="1"/>
  <c r="Q463" i="1"/>
  <c r="E464" i="1"/>
  <c r="F464" i="1"/>
  <c r="G464" i="1"/>
  <c r="H464" i="1"/>
  <c r="Q464" i="1"/>
  <c r="E465" i="1"/>
  <c r="F465" i="1"/>
  <c r="G465" i="1"/>
  <c r="H465" i="1"/>
  <c r="Q465" i="1"/>
  <c r="E466" i="1"/>
  <c r="F466" i="1"/>
  <c r="G466" i="1"/>
  <c r="H466" i="1"/>
  <c r="Q466" i="1"/>
  <c r="E467" i="1"/>
  <c r="F467" i="1"/>
  <c r="G467" i="1"/>
  <c r="H467" i="1"/>
  <c r="Q467" i="1"/>
  <c r="E468" i="1"/>
  <c r="F468" i="1"/>
  <c r="G468" i="1"/>
  <c r="H468" i="1"/>
  <c r="Q468" i="1"/>
  <c r="E469" i="1"/>
  <c r="F469" i="1"/>
  <c r="G469" i="1"/>
  <c r="H469" i="1"/>
  <c r="Q469" i="1"/>
  <c r="E470" i="1"/>
  <c r="F470" i="1"/>
  <c r="G470" i="1"/>
  <c r="H470" i="1"/>
  <c r="Q470" i="1"/>
  <c r="E471" i="1"/>
  <c r="F471" i="1"/>
  <c r="G471" i="1"/>
  <c r="H471" i="1"/>
  <c r="Q471" i="1"/>
  <c r="E472" i="1"/>
  <c r="F472" i="1"/>
  <c r="G472" i="1"/>
  <c r="H472" i="1"/>
  <c r="Q472" i="1"/>
  <c r="E473" i="1"/>
  <c r="F473" i="1"/>
  <c r="G473" i="1"/>
  <c r="H473" i="1"/>
  <c r="Q473" i="1"/>
  <c r="E474" i="1"/>
  <c r="F474" i="1"/>
  <c r="G474" i="1"/>
  <c r="H474" i="1"/>
  <c r="Q474" i="1"/>
  <c r="E475" i="1"/>
  <c r="F475" i="1"/>
  <c r="G475" i="1"/>
  <c r="H475" i="1"/>
  <c r="Q475" i="1"/>
  <c r="E476" i="1"/>
  <c r="F476" i="1"/>
  <c r="G476" i="1"/>
  <c r="H476" i="1"/>
  <c r="Q476" i="1"/>
  <c r="E477" i="1"/>
  <c r="F477" i="1"/>
  <c r="G477" i="1"/>
  <c r="H477" i="1"/>
  <c r="Q477" i="1"/>
  <c r="E478" i="1"/>
  <c r="F478" i="1"/>
  <c r="G478" i="1"/>
  <c r="H478" i="1"/>
  <c r="Q478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489" i="1"/>
  <c r="F489" i="1"/>
  <c r="G489" i="1"/>
  <c r="H489" i="1"/>
  <c r="Q489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I46" i="1"/>
  <c r="Q46" i="1"/>
  <c r="E490" i="1"/>
  <c r="F490" i="1"/>
  <c r="G490" i="1"/>
  <c r="I490" i="1"/>
  <c r="Q490" i="1"/>
  <c r="E491" i="1"/>
  <c r="F491" i="1"/>
  <c r="G491" i="1"/>
  <c r="I491" i="1"/>
  <c r="Q491" i="1"/>
  <c r="E492" i="1"/>
  <c r="F492" i="1"/>
  <c r="G492" i="1"/>
  <c r="I492" i="1"/>
  <c r="Q492" i="1"/>
  <c r="E493" i="1"/>
  <c r="F493" i="1"/>
  <c r="G493" i="1"/>
  <c r="I493" i="1"/>
  <c r="Q493" i="1"/>
  <c r="E494" i="1"/>
  <c r="F494" i="1"/>
  <c r="G494" i="1"/>
  <c r="I494" i="1"/>
  <c r="Q494" i="1"/>
  <c r="E495" i="1"/>
  <c r="F495" i="1"/>
  <c r="G495" i="1"/>
  <c r="I495" i="1"/>
  <c r="Q495" i="1"/>
  <c r="E496" i="1"/>
  <c r="F496" i="1"/>
  <c r="G496" i="1"/>
  <c r="I496" i="1"/>
  <c r="Q496" i="1"/>
  <c r="E497" i="1"/>
  <c r="F497" i="1"/>
  <c r="G497" i="1"/>
  <c r="I497" i="1"/>
  <c r="Q497" i="1"/>
  <c r="E47" i="1"/>
  <c r="F47" i="1"/>
  <c r="G47" i="1"/>
  <c r="I47" i="1"/>
  <c r="Q47" i="1"/>
  <c r="E498" i="1"/>
  <c r="F498" i="1"/>
  <c r="G498" i="1"/>
  <c r="I498" i="1"/>
  <c r="Q498" i="1"/>
  <c r="E48" i="1"/>
  <c r="F48" i="1"/>
  <c r="G48" i="1"/>
  <c r="I48" i="1"/>
  <c r="Q48" i="1"/>
  <c r="E49" i="1"/>
  <c r="F49" i="1"/>
  <c r="G49" i="1"/>
  <c r="I49" i="1"/>
  <c r="Q49" i="1"/>
  <c r="E50" i="1"/>
  <c r="F50" i="1"/>
  <c r="G50" i="1"/>
  <c r="I50" i="1"/>
  <c r="Q50" i="1"/>
  <c r="E499" i="1"/>
  <c r="F499" i="1"/>
  <c r="G499" i="1"/>
  <c r="I499" i="1"/>
  <c r="Q499" i="1"/>
  <c r="E51" i="1"/>
  <c r="F51" i="1"/>
  <c r="G51" i="1"/>
  <c r="I51" i="1"/>
  <c r="Q51" i="1"/>
  <c r="E500" i="1"/>
  <c r="F500" i="1"/>
  <c r="G500" i="1"/>
  <c r="I500" i="1"/>
  <c r="Q500" i="1"/>
  <c r="E501" i="1"/>
  <c r="F501" i="1"/>
  <c r="G501" i="1"/>
  <c r="I501" i="1"/>
  <c r="Q501" i="1"/>
  <c r="E502" i="1"/>
  <c r="F502" i="1"/>
  <c r="G502" i="1"/>
  <c r="I502" i="1"/>
  <c r="Q502" i="1"/>
  <c r="E503" i="1"/>
  <c r="F503" i="1"/>
  <c r="G503" i="1"/>
  <c r="I503" i="1"/>
  <c r="Q503" i="1"/>
  <c r="E504" i="1"/>
  <c r="F504" i="1"/>
  <c r="G504" i="1"/>
  <c r="I504" i="1"/>
  <c r="Q504" i="1"/>
  <c r="E505" i="1"/>
  <c r="F505" i="1"/>
  <c r="G505" i="1"/>
  <c r="I505" i="1"/>
  <c r="Q505" i="1"/>
  <c r="E506" i="1"/>
  <c r="F506" i="1"/>
  <c r="G506" i="1"/>
  <c r="I506" i="1"/>
  <c r="Q506" i="1"/>
  <c r="E507" i="1"/>
  <c r="F507" i="1"/>
  <c r="G507" i="1"/>
  <c r="I507" i="1"/>
  <c r="Q507" i="1"/>
  <c r="E508" i="1"/>
  <c r="F508" i="1"/>
  <c r="G508" i="1"/>
  <c r="J508" i="1"/>
  <c r="Q508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I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I59" i="1"/>
  <c r="Q59" i="1"/>
  <c r="E509" i="1"/>
  <c r="F509" i="1"/>
  <c r="G509" i="1"/>
  <c r="I509" i="1"/>
  <c r="Q509" i="1"/>
  <c r="E510" i="1"/>
  <c r="F510" i="1"/>
  <c r="G510" i="1"/>
  <c r="I510" i="1"/>
  <c r="Q510" i="1"/>
  <c r="E60" i="1"/>
  <c r="F60" i="1"/>
  <c r="G60" i="1"/>
  <c r="I60" i="1"/>
  <c r="Q60" i="1"/>
  <c r="E511" i="1"/>
  <c r="F511" i="1"/>
  <c r="G511" i="1"/>
  <c r="I511" i="1"/>
  <c r="Q511" i="1"/>
  <c r="E512" i="1"/>
  <c r="F512" i="1"/>
  <c r="G512" i="1"/>
  <c r="I512" i="1"/>
  <c r="Q512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513" i="1"/>
  <c r="F513" i="1"/>
  <c r="G513" i="1"/>
  <c r="I513" i="1"/>
  <c r="Q513" i="1"/>
  <c r="E514" i="1"/>
  <c r="F514" i="1"/>
  <c r="G514" i="1"/>
  <c r="I514" i="1"/>
  <c r="Q514" i="1"/>
  <c r="E515" i="1"/>
  <c r="F515" i="1"/>
  <c r="G515" i="1"/>
  <c r="I515" i="1"/>
  <c r="Q515" i="1"/>
  <c r="E516" i="1"/>
  <c r="F516" i="1"/>
  <c r="G516" i="1"/>
  <c r="I516" i="1"/>
  <c r="Q516" i="1"/>
  <c r="E517" i="1"/>
  <c r="F517" i="1"/>
  <c r="G517" i="1"/>
  <c r="I517" i="1"/>
  <c r="Q517" i="1"/>
  <c r="E518" i="1"/>
  <c r="F518" i="1"/>
  <c r="G518" i="1"/>
  <c r="I518" i="1"/>
  <c r="Q518" i="1"/>
  <c r="E64" i="1"/>
  <c r="F64" i="1"/>
  <c r="G64" i="1"/>
  <c r="I64" i="1"/>
  <c r="Q64" i="1"/>
  <c r="E65" i="1"/>
  <c r="F65" i="1"/>
  <c r="G65" i="1"/>
  <c r="I65" i="1"/>
  <c r="Q65" i="1"/>
  <c r="E519" i="1"/>
  <c r="F519" i="1"/>
  <c r="G519" i="1"/>
  <c r="I519" i="1"/>
  <c r="Q519" i="1"/>
  <c r="E66" i="1"/>
  <c r="F66" i="1"/>
  <c r="G66" i="1"/>
  <c r="I66" i="1"/>
  <c r="Q66" i="1"/>
  <c r="E520" i="1"/>
  <c r="F520" i="1"/>
  <c r="G520" i="1"/>
  <c r="I520" i="1"/>
  <c r="Q520" i="1"/>
  <c r="E521" i="1"/>
  <c r="F521" i="1"/>
  <c r="G521" i="1"/>
  <c r="J521" i="1"/>
  <c r="Q521" i="1"/>
  <c r="E67" i="1"/>
  <c r="F67" i="1"/>
  <c r="G67" i="1"/>
  <c r="I67" i="1"/>
  <c r="Q67" i="1"/>
  <c r="E68" i="1"/>
  <c r="F68" i="1"/>
  <c r="G68" i="1"/>
  <c r="I68" i="1"/>
  <c r="Q68" i="1"/>
  <c r="E522" i="1"/>
  <c r="F522" i="1"/>
  <c r="G522" i="1"/>
  <c r="I522" i="1"/>
  <c r="Q522" i="1"/>
  <c r="E69" i="1"/>
  <c r="F69" i="1"/>
  <c r="G69" i="1"/>
  <c r="I69" i="1"/>
  <c r="Q69" i="1"/>
  <c r="E523" i="1"/>
  <c r="F523" i="1"/>
  <c r="G523" i="1"/>
  <c r="I523" i="1"/>
  <c r="Q523" i="1"/>
  <c r="E70" i="1"/>
  <c r="F70" i="1"/>
  <c r="G70" i="1"/>
  <c r="I70" i="1"/>
  <c r="Q70" i="1"/>
  <c r="E71" i="1"/>
  <c r="F71" i="1"/>
  <c r="G71" i="1"/>
  <c r="I71" i="1"/>
  <c r="Q71" i="1"/>
  <c r="E524" i="1"/>
  <c r="F524" i="1"/>
  <c r="G524" i="1"/>
  <c r="I524" i="1"/>
  <c r="Q524" i="1"/>
  <c r="E72" i="1"/>
  <c r="F72" i="1"/>
  <c r="G72" i="1"/>
  <c r="I72" i="1"/>
  <c r="Q72" i="1"/>
  <c r="E73" i="1"/>
  <c r="F73" i="1"/>
  <c r="G73" i="1"/>
  <c r="I73" i="1"/>
  <c r="Q73" i="1"/>
  <c r="E525" i="1"/>
  <c r="F525" i="1"/>
  <c r="G525" i="1"/>
  <c r="I525" i="1"/>
  <c r="Q525" i="1"/>
  <c r="E526" i="1"/>
  <c r="F526" i="1"/>
  <c r="G526" i="1"/>
  <c r="I526" i="1"/>
  <c r="Q526" i="1"/>
  <c r="E527" i="1"/>
  <c r="F527" i="1"/>
  <c r="G527" i="1"/>
  <c r="I527" i="1"/>
  <c r="Q527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528" i="1"/>
  <c r="F528" i="1"/>
  <c r="G528" i="1"/>
  <c r="I528" i="1"/>
  <c r="Q528" i="1"/>
  <c r="E529" i="1"/>
  <c r="F529" i="1"/>
  <c r="G529" i="1"/>
  <c r="I529" i="1"/>
  <c r="Q529" i="1"/>
  <c r="E530" i="1"/>
  <c r="F530" i="1"/>
  <c r="G530" i="1"/>
  <c r="I530" i="1"/>
  <c r="Q530" i="1"/>
  <c r="E531" i="1"/>
  <c r="F531" i="1"/>
  <c r="G531" i="1"/>
  <c r="I531" i="1"/>
  <c r="Q531" i="1"/>
  <c r="E78" i="1"/>
  <c r="F78" i="1"/>
  <c r="G78" i="1"/>
  <c r="I78" i="1"/>
  <c r="Q78" i="1"/>
  <c r="E532" i="1"/>
  <c r="F532" i="1"/>
  <c r="G532" i="1"/>
  <c r="I532" i="1"/>
  <c r="Q532" i="1"/>
  <c r="E533" i="1"/>
  <c r="F533" i="1"/>
  <c r="G533" i="1"/>
  <c r="I533" i="1"/>
  <c r="Q533" i="1"/>
  <c r="E534" i="1"/>
  <c r="F534" i="1"/>
  <c r="G534" i="1"/>
  <c r="I534" i="1"/>
  <c r="Q534" i="1"/>
  <c r="E79" i="1"/>
  <c r="F79" i="1"/>
  <c r="G79" i="1"/>
  <c r="I79" i="1"/>
  <c r="Q79" i="1"/>
  <c r="E535" i="1"/>
  <c r="F535" i="1"/>
  <c r="G535" i="1"/>
  <c r="I535" i="1"/>
  <c r="Q535" i="1"/>
  <c r="E536" i="1"/>
  <c r="F536" i="1"/>
  <c r="G536" i="1"/>
  <c r="I536" i="1"/>
  <c r="Q536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I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537" i="1"/>
  <c r="F537" i="1"/>
  <c r="G537" i="1"/>
  <c r="I537" i="1"/>
  <c r="Q537" i="1"/>
  <c r="E90" i="1"/>
  <c r="F90" i="1"/>
  <c r="G90" i="1"/>
  <c r="I90" i="1"/>
  <c r="Q90" i="1"/>
  <c r="E91" i="1"/>
  <c r="F91" i="1"/>
  <c r="G91" i="1"/>
  <c r="I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I99" i="1"/>
  <c r="Q99" i="1"/>
  <c r="E100" i="1"/>
  <c r="F100" i="1"/>
  <c r="G100" i="1"/>
  <c r="I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538" i="1"/>
  <c r="F538" i="1"/>
  <c r="G538" i="1"/>
  <c r="I538" i="1"/>
  <c r="Q538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539" i="1"/>
  <c r="F539" i="1"/>
  <c r="G539" i="1"/>
  <c r="K539" i="1"/>
  <c r="Q53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540" i="1"/>
  <c r="F540" i="1"/>
  <c r="G540" i="1"/>
  <c r="I540" i="1"/>
  <c r="Q540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G120" i="1"/>
  <c r="I120" i="1"/>
  <c r="Q120" i="1"/>
  <c r="E121" i="1"/>
  <c r="F121" i="1"/>
  <c r="G121" i="1"/>
  <c r="I121" i="1"/>
  <c r="Q121" i="1"/>
  <c r="E122" i="1"/>
  <c r="F122" i="1"/>
  <c r="G122" i="1"/>
  <c r="I122" i="1"/>
  <c r="Q122" i="1"/>
  <c r="E123" i="1"/>
  <c r="F123" i="1"/>
  <c r="G123" i="1"/>
  <c r="I123" i="1"/>
  <c r="Q123" i="1"/>
  <c r="E124" i="1"/>
  <c r="F124" i="1"/>
  <c r="G124" i="1"/>
  <c r="I124" i="1"/>
  <c r="Q124" i="1"/>
  <c r="E125" i="1"/>
  <c r="F125" i="1"/>
  <c r="G125" i="1"/>
  <c r="I125" i="1"/>
  <c r="Q125" i="1"/>
  <c r="E126" i="1"/>
  <c r="F126" i="1"/>
  <c r="G126" i="1"/>
  <c r="I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I129" i="1"/>
  <c r="Q129" i="1"/>
  <c r="E130" i="1"/>
  <c r="F130" i="1"/>
  <c r="G130" i="1"/>
  <c r="I130" i="1"/>
  <c r="Q130" i="1"/>
  <c r="E131" i="1"/>
  <c r="F131" i="1"/>
  <c r="G131" i="1"/>
  <c r="I131" i="1"/>
  <c r="Q131" i="1"/>
  <c r="E132" i="1"/>
  <c r="F132" i="1"/>
  <c r="G132" i="1"/>
  <c r="I132" i="1"/>
  <c r="Q132" i="1"/>
  <c r="E133" i="1"/>
  <c r="F133" i="1"/>
  <c r="G133" i="1"/>
  <c r="I133" i="1"/>
  <c r="Q133" i="1"/>
  <c r="E134" i="1"/>
  <c r="F134" i="1"/>
  <c r="G134" i="1"/>
  <c r="I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E541" i="1"/>
  <c r="F541" i="1"/>
  <c r="G541" i="1"/>
  <c r="I541" i="1"/>
  <c r="Q541" i="1"/>
  <c r="E138" i="1"/>
  <c r="F138" i="1"/>
  <c r="G138" i="1"/>
  <c r="I138" i="1"/>
  <c r="Q138" i="1"/>
  <c r="E139" i="1"/>
  <c r="F139" i="1"/>
  <c r="G139" i="1"/>
  <c r="I139" i="1"/>
  <c r="Q139" i="1"/>
  <c r="E140" i="1"/>
  <c r="F140" i="1"/>
  <c r="G140" i="1"/>
  <c r="I140" i="1"/>
  <c r="Q140" i="1"/>
  <c r="E141" i="1"/>
  <c r="F141" i="1"/>
  <c r="G141" i="1"/>
  <c r="I141" i="1"/>
  <c r="Q141" i="1"/>
  <c r="E142" i="1"/>
  <c r="F142" i="1"/>
  <c r="G142" i="1"/>
  <c r="I142" i="1"/>
  <c r="Q142" i="1"/>
  <c r="E143" i="1"/>
  <c r="F143" i="1"/>
  <c r="G143" i="1"/>
  <c r="I143" i="1"/>
  <c r="Q143" i="1"/>
  <c r="E144" i="1"/>
  <c r="F144" i="1"/>
  <c r="G144" i="1"/>
  <c r="I144" i="1"/>
  <c r="Q144" i="1"/>
  <c r="E145" i="1"/>
  <c r="F145" i="1"/>
  <c r="G145" i="1"/>
  <c r="I145" i="1"/>
  <c r="Q145" i="1"/>
  <c r="E146" i="1"/>
  <c r="F146" i="1"/>
  <c r="G146" i="1"/>
  <c r="I146" i="1"/>
  <c r="Q146" i="1"/>
  <c r="E147" i="1"/>
  <c r="F147" i="1"/>
  <c r="G147" i="1"/>
  <c r="I147" i="1"/>
  <c r="Q147" i="1"/>
  <c r="E148" i="1"/>
  <c r="F148" i="1"/>
  <c r="G148" i="1"/>
  <c r="I148" i="1"/>
  <c r="Q148" i="1"/>
  <c r="E149" i="1"/>
  <c r="F149" i="1"/>
  <c r="G149" i="1"/>
  <c r="I149" i="1"/>
  <c r="Q149" i="1"/>
  <c r="E150" i="1"/>
  <c r="F150" i="1"/>
  <c r="G150" i="1"/>
  <c r="I150" i="1"/>
  <c r="Q150" i="1"/>
  <c r="E542" i="1"/>
  <c r="F542" i="1"/>
  <c r="G542" i="1"/>
  <c r="I542" i="1"/>
  <c r="Q542" i="1"/>
  <c r="E543" i="1"/>
  <c r="F543" i="1"/>
  <c r="G543" i="1"/>
  <c r="I543" i="1"/>
  <c r="Q543" i="1"/>
  <c r="E544" i="1"/>
  <c r="F544" i="1"/>
  <c r="G544" i="1"/>
  <c r="I544" i="1"/>
  <c r="Q544" i="1"/>
  <c r="E545" i="1"/>
  <c r="F545" i="1"/>
  <c r="G545" i="1"/>
  <c r="I545" i="1"/>
  <c r="Q545" i="1"/>
  <c r="E151" i="1"/>
  <c r="F151" i="1"/>
  <c r="G151" i="1"/>
  <c r="I151" i="1"/>
  <c r="Q151" i="1"/>
  <c r="E546" i="1"/>
  <c r="F546" i="1"/>
  <c r="G546" i="1"/>
  <c r="I546" i="1"/>
  <c r="Q546" i="1"/>
  <c r="E547" i="1"/>
  <c r="F547" i="1"/>
  <c r="G547" i="1"/>
  <c r="I547" i="1"/>
  <c r="Q547" i="1"/>
  <c r="E488" i="1"/>
  <c r="F488" i="1"/>
  <c r="G488" i="1"/>
  <c r="H488" i="1"/>
  <c r="Q488" i="1"/>
  <c r="E152" i="1"/>
  <c r="F152" i="1"/>
  <c r="G152" i="1"/>
  <c r="I152" i="1"/>
  <c r="Q152" i="1"/>
  <c r="E548" i="1"/>
  <c r="F548" i="1"/>
  <c r="G548" i="1"/>
  <c r="I548" i="1"/>
  <c r="Q548" i="1"/>
  <c r="E549" i="1"/>
  <c r="F549" i="1"/>
  <c r="G549" i="1"/>
  <c r="I549" i="1"/>
  <c r="Q549" i="1"/>
  <c r="E550" i="1"/>
  <c r="F550" i="1"/>
  <c r="G550" i="1"/>
  <c r="I550" i="1"/>
  <c r="Q550" i="1"/>
  <c r="E551" i="1"/>
  <c r="F551" i="1"/>
  <c r="G551" i="1"/>
  <c r="I551" i="1"/>
  <c r="Q551" i="1"/>
  <c r="E552" i="1"/>
  <c r="F552" i="1"/>
  <c r="G552" i="1"/>
  <c r="I552" i="1"/>
  <c r="Q552" i="1"/>
  <c r="E153" i="1"/>
  <c r="F153" i="1"/>
  <c r="G153" i="1"/>
  <c r="I153" i="1"/>
  <c r="Q153" i="1"/>
  <c r="E553" i="1"/>
  <c r="F553" i="1"/>
  <c r="G553" i="1"/>
  <c r="I553" i="1"/>
  <c r="Q553" i="1"/>
  <c r="E554" i="1"/>
  <c r="F554" i="1"/>
  <c r="G554" i="1"/>
  <c r="I554" i="1"/>
  <c r="Q554" i="1"/>
  <c r="E555" i="1"/>
  <c r="F555" i="1"/>
  <c r="G555" i="1"/>
  <c r="I555" i="1"/>
  <c r="Q555" i="1"/>
  <c r="E154" i="1"/>
  <c r="F154" i="1"/>
  <c r="G154" i="1"/>
  <c r="I154" i="1"/>
  <c r="Q154" i="1"/>
  <c r="E556" i="1"/>
  <c r="F556" i="1"/>
  <c r="G556" i="1"/>
  <c r="I556" i="1"/>
  <c r="Q556" i="1"/>
  <c r="E155" i="1"/>
  <c r="F155" i="1"/>
  <c r="G155" i="1"/>
  <c r="I155" i="1"/>
  <c r="Q155" i="1"/>
  <c r="E156" i="1"/>
  <c r="F156" i="1"/>
  <c r="G156" i="1"/>
  <c r="I156" i="1"/>
  <c r="Q156" i="1"/>
  <c r="E557" i="1"/>
  <c r="F557" i="1"/>
  <c r="G557" i="1"/>
  <c r="I557" i="1"/>
  <c r="Q557" i="1"/>
  <c r="E558" i="1"/>
  <c r="F558" i="1"/>
  <c r="G558" i="1"/>
  <c r="I558" i="1"/>
  <c r="Q558" i="1"/>
  <c r="E559" i="1"/>
  <c r="F559" i="1"/>
  <c r="G559" i="1"/>
  <c r="I559" i="1"/>
  <c r="Q559" i="1"/>
  <c r="E157" i="1"/>
  <c r="F157" i="1"/>
  <c r="G157" i="1"/>
  <c r="I157" i="1"/>
  <c r="Q157" i="1"/>
  <c r="E158" i="1"/>
  <c r="F158" i="1"/>
  <c r="G158" i="1"/>
  <c r="I158" i="1"/>
  <c r="Q158" i="1"/>
  <c r="E560" i="1"/>
  <c r="F560" i="1"/>
  <c r="G560" i="1"/>
  <c r="I560" i="1"/>
  <c r="Q560" i="1"/>
  <c r="E159" i="1"/>
  <c r="F159" i="1"/>
  <c r="G159" i="1"/>
  <c r="I159" i="1"/>
  <c r="Q159" i="1"/>
  <c r="E160" i="1"/>
  <c r="F160" i="1"/>
  <c r="G160" i="1"/>
  <c r="I160" i="1"/>
  <c r="Q160" i="1"/>
  <c r="E161" i="1"/>
  <c r="F161" i="1"/>
  <c r="G161" i="1"/>
  <c r="I161" i="1"/>
  <c r="Q161" i="1"/>
  <c r="E162" i="1"/>
  <c r="F162" i="1"/>
  <c r="G162" i="1"/>
  <c r="I162" i="1"/>
  <c r="Q162" i="1"/>
  <c r="E163" i="1"/>
  <c r="F163" i="1"/>
  <c r="G163" i="1"/>
  <c r="I163" i="1"/>
  <c r="Q163" i="1"/>
  <c r="E164" i="1"/>
  <c r="F164" i="1"/>
  <c r="G164" i="1"/>
  <c r="I164" i="1"/>
  <c r="Q164" i="1"/>
  <c r="E561" i="1"/>
  <c r="F561" i="1"/>
  <c r="G561" i="1"/>
  <c r="I561" i="1"/>
  <c r="Q561" i="1"/>
  <c r="E562" i="1"/>
  <c r="F562" i="1"/>
  <c r="G562" i="1"/>
  <c r="I562" i="1"/>
  <c r="Q562" i="1"/>
  <c r="E563" i="1"/>
  <c r="F563" i="1"/>
  <c r="G563" i="1"/>
  <c r="I563" i="1"/>
  <c r="Q563" i="1"/>
  <c r="E564" i="1"/>
  <c r="F564" i="1"/>
  <c r="G564" i="1"/>
  <c r="I564" i="1"/>
  <c r="Q564" i="1"/>
  <c r="E565" i="1"/>
  <c r="F565" i="1"/>
  <c r="G565" i="1"/>
  <c r="I565" i="1"/>
  <c r="Q565" i="1"/>
  <c r="E566" i="1"/>
  <c r="F566" i="1"/>
  <c r="G566" i="1"/>
  <c r="I566" i="1"/>
  <c r="Q566" i="1"/>
  <c r="E567" i="1"/>
  <c r="F567" i="1"/>
  <c r="G567" i="1"/>
  <c r="I567" i="1"/>
  <c r="Q567" i="1"/>
  <c r="E568" i="1"/>
  <c r="F568" i="1"/>
  <c r="G568" i="1"/>
  <c r="I568" i="1"/>
  <c r="Q568" i="1"/>
  <c r="E165" i="1"/>
  <c r="F165" i="1"/>
  <c r="G165" i="1"/>
  <c r="I165" i="1"/>
  <c r="Q165" i="1"/>
  <c r="E166" i="1"/>
  <c r="F166" i="1"/>
  <c r="G166" i="1"/>
  <c r="I166" i="1"/>
  <c r="Q166" i="1"/>
  <c r="E167" i="1"/>
  <c r="F167" i="1"/>
  <c r="G167" i="1"/>
  <c r="I167" i="1"/>
  <c r="Q167" i="1"/>
  <c r="E168" i="1"/>
  <c r="F168" i="1"/>
  <c r="G168" i="1"/>
  <c r="I168" i="1"/>
  <c r="Q168" i="1"/>
  <c r="E169" i="1"/>
  <c r="F169" i="1"/>
  <c r="G169" i="1"/>
  <c r="I169" i="1"/>
  <c r="Q169" i="1"/>
  <c r="E170" i="1"/>
  <c r="F170" i="1"/>
  <c r="G170" i="1"/>
  <c r="I170" i="1"/>
  <c r="Q170" i="1"/>
  <c r="E171" i="1"/>
  <c r="F171" i="1"/>
  <c r="G171" i="1"/>
  <c r="I171" i="1"/>
  <c r="Q171" i="1"/>
  <c r="E172" i="1"/>
  <c r="F172" i="1"/>
  <c r="G172" i="1"/>
  <c r="I172" i="1"/>
  <c r="Q172" i="1"/>
  <c r="E173" i="1"/>
  <c r="F173" i="1"/>
  <c r="G173" i="1"/>
  <c r="I173" i="1"/>
  <c r="Q173" i="1"/>
  <c r="E174" i="1"/>
  <c r="F174" i="1"/>
  <c r="G174" i="1"/>
  <c r="I174" i="1"/>
  <c r="Q174" i="1"/>
  <c r="E175" i="1"/>
  <c r="F175" i="1"/>
  <c r="G175" i="1"/>
  <c r="I175" i="1"/>
  <c r="Q175" i="1"/>
  <c r="E176" i="1"/>
  <c r="F176" i="1"/>
  <c r="G176" i="1"/>
  <c r="I176" i="1"/>
  <c r="Q176" i="1"/>
  <c r="E569" i="1"/>
  <c r="F569" i="1"/>
  <c r="G569" i="1"/>
  <c r="I569" i="1"/>
  <c r="Q569" i="1"/>
  <c r="E570" i="1"/>
  <c r="F570" i="1"/>
  <c r="G570" i="1"/>
  <c r="I570" i="1"/>
  <c r="Q570" i="1"/>
  <c r="E571" i="1"/>
  <c r="F571" i="1"/>
  <c r="G571" i="1"/>
  <c r="I571" i="1"/>
  <c r="Q571" i="1"/>
  <c r="E177" i="1"/>
  <c r="F177" i="1"/>
  <c r="G177" i="1"/>
  <c r="I177" i="1"/>
  <c r="Q177" i="1"/>
  <c r="E572" i="1"/>
  <c r="F572" i="1"/>
  <c r="G572" i="1"/>
  <c r="I572" i="1"/>
  <c r="Q572" i="1"/>
  <c r="E178" i="1"/>
  <c r="F178" i="1"/>
  <c r="G178" i="1"/>
  <c r="I178" i="1"/>
  <c r="Q178" i="1"/>
  <c r="E179" i="1"/>
  <c r="F179" i="1"/>
  <c r="G179" i="1"/>
  <c r="I179" i="1"/>
  <c r="Q179" i="1"/>
  <c r="E180" i="1"/>
  <c r="F180" i="1"/>
  <c r="G180" i="1"/>
  <c r="I180" i="1"/>
  <c r="Q180" i="1"/>
  <c r="E573" i="1"/>
  <c r="F573" i="1"/>
  <c r="G573" i="1"/>
  <c r="I573" i="1"/>
  <c r="Q573" i="1"/>
  <c r="E181" i="1"/>
  <c r="F181" i="1"/>
  <c r="G181" i="1"/>
  <c r="I181" i="1"/>
  <c r="Q181" i="1"/>
  <c r="E574" i="1"/>
  <c r="F574" i="1"/>
  <c r="G574" i="1"/>
  <c r="I574" i="1"/>
  <c r="Q574" i="1"/>
  <c r="E182" i="1"/>
  <c r="F182" i="1"/>
  <c r="G182" i="1"/>
  <c r="I182" i="1"/>
  <c r="Q182" i="1"/>
  <c r="E575" i="1"/>
  <c r="F575" i="1"/>
  <c r="G575" i="1"/>
  <c r="I575" i="1"/>
  <c r="Q575" i="1"/>
  <c r="E576" i="1"/>
  <c r="F576" i="1"/>
  <c r="G576" i="1"/>
  <c r="I576" i="1"/>
  <c r="Q576" i="1"/>
  <c r="E183" i="1"/>
  <c r="F183" i="1"/>
  <c r="G183" i="1"/>
  <c r="I183" i="1"/>
  <c r="Q183" i="1"/>
  <c r="E184" i="1"/>
  <c r="F184" i="1"/>
  <c r="G184" i="1"/>
  <c r="I184" i="1"/>
  <c r="Q184" i="1"/>
  <c r="E577" i="1"/>
  <c r="F577" i="1"/>
  <c r="G577" i="1"/>
  <c r="I577" i="1"/>
  <c r="Q577" i="1"/>
  <c r="E185" i="1"/>
  <c r="F185" i="1"/>
  <c r="G185" i="1"/>
  <c r="I185" i="1"/>
  <c r="Q185" i="1"/>
  <c r="E186" i="1"/>
  <c r="F186" i="1"/>
  <c r="G186" i="1"/>
  <c r="I186" i="1"/>
  <c r="Q186" i="1"/>
  <c r="E187" i="1"/>
  <c r="F187" i="1"/>
  <c r="G187" i="1"/>
  <c r="I187" i="1"/>
  <c r="Q187" i="1"/>
  <c r="E188" i="1"/>
  <c r="F188" i="1"/>
  <c r="G188" i="1"/>
  <c r="I188" i="1"/>
  <c r="Q188" i="1"/>
  <c r="E578" i="1"/>
  <c r="F578" i="1"/>
  <c r="G578" i="1"/>
  <c r="I578" i="1"/>
  <c r="Q578" i="1"/>
  <c r="E579" i="1"/>
  <c r="F579" i="1"/>
  <c r="G579" i="1"/>
  <c r="I579" i="1"/>
  <c r="Q579" i="1"/>
  <c r="E189" i="1"/>
  <c r="F189" i="1"/>
  <c r="G189" i="1"/>
  <c r="I189" i="1"/>
  <c r="Q189" i="1"/>
  <c r="E190" i="1"/>
  <c r="F190" i="1"/>
  <c r="G190" i="1"/>
  <c r="I190" i="1"/>
  <c r="Q190" i="1"/>
  <c r="E580" i="1"/>
  <c r="F580" i="1"/>
  <c r="G580" i="1"/>
  <c r="I580" i="1"/>
  <c r="Q580" i="1"/>
  <c r="E191" i="1"/>
  <c r="F191" i="1"/>
  <c r="G191" i="1"/>
  <c r="I191" i="1"/>
  <c r="Q191" i="1"/>
  <c r="E581" i="1"/>
  <c r="F581" i="1"/>
  <c r="G581" i="1"/>
  <c r="I581" i="1"/>
  <c r="Q581" i="1"/>
  <c r="E582" i="1"/>
  <c r="F582" i="1"/>
  <c r="G582" i="1"/>
  <c r="I582" i="1"/>
  <c r="Q582" i="1"/>
  <c r="E583" i="1"/>
  <c r="F583" i="1"/>
  <c r="G583" i="1"/>
  <c r="I583" i="1"/>
  <c r="Q583" i="1"/>
  <c r="E584" i="1"/>
  <c r="F584" i="1"/>
  <c r="G584" i="1"/>
  <c r="I584" i="1"/>
  <c r="Q584" i="1"/>
  <c r="E585" i="1"/>
  <c r="F585" i="1"/>
  <c r="G585" i="1"/>
  <c r="I585" i="1"/>
  <c r="Q585" i="1"/>
  <c r="E586" i="1"/>
  <c r="F586" i="1"/>
  <c r="G586" i="1"/>
  <c r="I586" i="1"/>
  <c r="Q586" i="1"/>
  <c r="E192" i="1"/>
  <c r="F192" i="1"/>
  <c r="G192" i="1"/>
  <c r="I192" i="1"/>
  <c r="Q192" i="1"/>
  <c r="E193" i="1"/>
  <c r="F193" i="1"/>
  <c r="G193" i="1"/>
  <c r="I193" i="1"/>
  <c r="Q193" i="1"/>
  <c r="E587" i="1"/>
  <c r="F587" i="1"/>
  <c r="G587" i="1"/>
  <c r="I587" i="1"/>
  <c r="Q587" i="1"/>
  <c r="E588" i="1"/>
  <c r="F588" i="1"/>
  <c r="G588" i="1"/>
  <c r="I588" i="1"/>
  <c r="Q588" i="1"/>
  <c r="E194" i="1"/>
  <c r="F194" i="1"/>
  <c r="G194" i="1"/>
  <c r="I194" i="1"/>
  <c r="Q194" i="1"/>
  <c r="E195" i="1"/>
  <c r="F195" i="1"/>
  <c r="G195" i="1"/>
  <c r="I195" i="1"/>
  <c r="Q195" i="1"/>
  <c r="E196" i="1"/>
  <c r="F196" i="1"/>
  <c r="G196" i="1"/>
  <c r="I196" i="1"/>
  <c r="Q196" i="1"/>
  <c r="E197" i="1"/>
  <c r="F197" i="1"/>
  <c r="G197" i="1"/>
  <c r="I197" i="1"/>
  <c r="Q197" i="1"/>
  <c r="E198" i="1"/>
  <c r="F198" i="1"/>
  <c r="G198" i="1"/>
  <c r="I198" i="1"/>
  <c r="Q198" i="1"/>
  <c r="E199" i="1"/>
  <c r="F199" i="1"/>
  <c r="G199" i="1"/>
  <c r="I199" i="1"/>
  <c r="Q199" i="1"/>
  <c r="E200" i="1"/>
  <c r="F200" i="1"/>
  <c r="G200" i="1"/>
  <c r="I200" i="1"/>
  <c r="Q200" i="1"/>
  <c r="E589" i="1"/>
  <c r="F589" i="1"/>
  <c r="G589" i="1"/>
  <c r="I589" i="1"/>
  <c r="Q589" i="1"/>
  <c r="E201" i="1"/>
  <c r="F201" i="1"/>
  <c r="G201" i="1"/>
  <c r="I201" i="1"/>
  <c r="Q201" i="1"/>
  <c r="E590" i="1"/>
  <c r="F590" i="1"/>
  <c r="G590" i="1"/>
  <c r="I590" i="1"/>
  <c r="Q590" i="1"/>
  <c r="E202" i="1"/>
  <c r="F202" i="1"/>
  <c r="G202" i="1"/>
  <c r="I202" i="1"/>
  <c r="Q202" i="1"/>
  <c r="E591" i="1"/>
  <c r="F591" i="1"/>
  <c r="G591" i="1"/>
  <c r="I591" i="1"/>
  <c r="Q591" i="1"/>
  <c r="E203" i="1"/>
  <c r="F203" i="1"/>
  <c r="G203" i="1"/>
  <c r="I203" i="1"/>
  <c r="Q203" i="1"/>
  <c r="E592" i="1"/>
  <c r="F592" i="1"/>
  <c r="G592" i="1"/>
  <c r="I592" i="1"/>
  <c r="Q592" i="1"/>
  <c r="E593" i="1"/>
  <c r="F593" i="1"/>
  <c r="G593" i="1"/>
  <c r="I593" i="1"/>
  <c r="Q593" i="1"/>
  <c r="E204" i="1"/>
  <c r="F204" i="1"/>
  <c r="G204" i="1"/>
  <c r="I204" i="1"/>
  <c r="Q204" i="1"/>
  <c r="E594" i="1"/>
  <c r="F594" i="1"/>
  <c r="G594" i="1"/>
  <c r="I594" i="1"/>
  <c r="Q594" i="1"/>
  <c r="E205" i="1"/>
  <c r="F205" i="1"/>
  <c r="G205" i="1"/>
  <c r="I205" i="1"/>
  <c r="Q205" i="1"/>
  <c r="E206" i="1"/>
  <c r="F206" i="1"/>
  <c r="G206" i="1"/>
  <c r="I206" i="1"/>
  <c r="Q206" i="1"/>
  <c r="E207" i="1"/>
  <c r="F207" i="1"/>
  <c r="G207" i="1"/>
  <c r="I207" i="1"/>
  <c r="Q207" i="1"/>
  <c r="E208" i="1"/>
  <c r="F208" i="1"/>
  <c r="G208" i="1"/>
  <c r="I208" i="1"/>
  <c r="Q208" i="1"/>
  <c r="E209" i="1"/>
  <c r="F209" i="1"/>
  <c r="G209" i="1"/>
  <c r="I209" i="1"/>
  <c r="Q209" i="1"/>
  <c r="E210" i="1"/>
  <c r="F210" i="1"/>
  <c r="G210" i="1"/>
  <c r="I210" i="1"/>
  <c r="Q210" i="1"/>
  <c r="E211" i="1"/>
  <c r="F211" i="1"/>
  <c r="G211" i="1"/>
  <c r="I211" i="1"/>
  <c r="Q211" i="1"/>
  <c r="E595" i="1"/>
  <c r="F595" i="1"/>
  <c r="G595" i="1"/>
  <c r="I595" i="1"/>
  <c r="Q595" i="1"/>
  <c r="E212" i="1"/>
  <c r="F212" i="1"/>
  <c r="G212" i="1"/>
  <c r="I212" i="1"/>
  <c r="Q212" i="1"/>
  <c r="E596" i="1"/>
  <c r="F596" i="1"/>
  <c r="G596" i="1"/>
  <c r="I596" i="1"/>
  <c r="Q596" i="1"/>
  <c r="E597" i="1"/>
  <c r="F597" i="1"/>
  <c r="G597" i="1"/>
  <c r="I597" i="1"/>
  <c r="Q597" i="1"/>
  <c r="E213" i="1"/>
  <c r="F213" i="1"/>
  <c r="G213" i="1"/>
  <c r="I213" i="1"/>
  <c r="Q213" i="1"/>
  <c r="E214" i="1"/>
  <c r="F214" i="1"/>
  <c r="G214" i="1"/>
  <c r="I214" i="1"/>
  <c r="Q214" i="1"/>
  <c r="E598" i="1"/>
  <c r="F598" i="1"/>
  <c r="G598" i="1"/>
  <c r="I598" i="1"/>
  <c r="Q598" i="1"/>
  <c r="E599" i="1"/>
  <c r="F599" i="1"/>
  <c r="G599" i="1"/>
  <c r="I599" i="1"/>
  <c r="Q599" i="1"/>
  <c r="E600" i="1"/>
  <c r="F600" i="1"/>
  <c r="G600" i="1"/>
  <c r="I600" i="1"/>
  <c r="Q600" i="1"/>
  <c r="E215" i="1"/>
  <c r="F215" i="1"/>
  <c r="G215" i="1"/>
  <c r="I215" i="1"/>
  <c r="Q215" i="1"/>
  <c r="E601" i="1"/>
  <c r="F601" i="1"/>
  <c r="G601" i="1"/>
  <c r="I601" i="1"/>
  <c r="Q601" i="1"/>
  <c r="E216" i="1"/>
  <c r="F216" i="1"/>
  <c r="G216" i="1"/>
  <c r="I216" i="1"/>
  <c r="Q216" i="1"/>
  <c r="E217" i="1"/>
  <c r="F217" i="1"/>
  <c r="G217" i="1"/>
  <c r="I217" i="1"/>
  <c r="Q217" i="1"/>
  <c r="E218" i="1"/>
  <c r="F218" i="1"/>
  <c r="G218" i="1"/>
  <c r="I218" i="1"/>
  <c r="Q218" i="1"/>
  <c r="E602" i="1"/>
  <c r="F602" i="1"/>
  <c r="G602" i="1"/>
  <c r="I602" i="1"/>
  <c r="Q602" i="1"/>
  <c r="E603" i="1"/>
  <c r="F603" i="1"/>
  <c r="G603" i="1"/>
  <c r="I603" i="1"/>
  <c r="Q603" i="1"/>
  <c r="E219" i="1"/>
  <c r="F219" i="1"/>
  <c r="G219" i="1"/>
  <c r="I219" i="1"/>
  <c r="Q219" i="1"/>
  <c r="E220" i="1"/>
  <c r="F220" i="1"/>
  <c r="G220" i="1"/>
  <c r="I220" i="1"/>
  <c r="Q220" i="1"/>
  <c r="E604" i="1"/>
  <c r="F604" i="1"/>
  <c r="G604" i="1"/>
  <c r="I604" i="1"/>
  <c r="Q604" i="1"/>
  <c r="E605" i="1"/>
  <c r="F605" i="1"/>
  <c r="G605" i="1"/>
  <c r="I605" i="1"/>
  <c r="Q605" i="1"/>
  <c r="E221" i="1"/>
  <c r="F221" i="1"/>
  <c r="G221" i="1"/>
  <c r="I221" i="1"/>
  <c r="Q221" i="1"/>
  <c r="E222" i="1"/>
  <c r="F222" i="1"/>
  <c r="G222" i="1"/>
  <c r="I222" i="1"/>
  <c r="Q222" i="1"/>
  <c r="E606" i="1"/>
  <c r="F606" i="1"/>
  <c r="G606" i="1"/>
  <c r="I606" i="1"/>
  <c r="Q606" i="1"/>
  <c r="E607" i="1"/>
  <c r="F607" i="1"/>
  <c r="G607" i="1"/>
  <c r="I607" i="1"/>
  <c r="Q607" i="1"/>
  <c r="E608" i="1"/>
  <c r="F608" i="1"/>
  <c r="G608" i="1"/>
  <c r="I608" i="1"/>
  <c r="Q608" i="1"/>
  <c r="E609" i="1"/>
  <c r="F609" i="1"/>
  <c r="G609" i="1"/>
  <c r="I609" i="1"/>
  <c r="Q609" i="1"/>
  <c r="E223" i="1"/>
  <c r="F223" i="1"/>
  <c r="G223" i="1"/>
  <c r="I223" i="1"/>
  <c r="Q223" i="1"/>
  <c r="E224" i="1"/>
  <c r="F224" i="1"/>
  <c r="G224" i="1"/>
  <c r="I224" i="1"/>
  <c r="Q224" i="1"/>
  <c r="E225" i="1"/>
  <c r="F225" i="1"/>
  <c r="G225" i="1"/>
  <c r="I225" i="1"/>
  <c r="Q225" i="1"/>
  <c r="E226" i="1"/>
  <c r="F226" i="1"/>
  <c r="G226" i="1"/>
  <c r="I226" i="1"/>
  <c r="Q226" i="1"/>
  <c r="E227" i="1"/>
  <c r="F227" i="1"/>
  <c r="G227" i="1"/>
  <c r="I227" i="1"/>
  <c r="Q227" i="1"/>
  <c r="E610" i="1"/>
  <c r="F610" i="1"/>
  <c r="G610" i="1"/>
  <c r="I610" i="1"/>
  <c r="Q610" i="1"/>
  <c r="E228" i="1"/>
  <c r="F228" i="1"/>
  <c r="G228" i="1"/>
  <c r="I228" i="1"/>
  <c r="Q228" i="1"/>
  <c r="E229" i="1"/>
  <c r="F229" i="1"/>
  <c r="G229" i="1"/>
  <c r="I229" i="1"/>
  <c r="Q229" i="1"/>
  <c r="E611" i="1"/>
  <c r="F611" i="1"/>
  <c r="G611" i="1"/>
  <c r="I611" i="1"/>
  <c r="Q611" i="1"/>
  <c r="E612" i="1"/>
  <c r="F612" i="1"/>
  <c r="G612" i="1"/>
  <c r="I612" i="1"/>
  <c r="Q612" i="1"/>
  <c r="E613" i="1"/>
  <c r="F613" i="1"/>
  <c r="G613" i="1"/>
  <c r="I613" i="1"/>
  <c r="Q613" i="1"/>
  <c r="E614" i="1"/>
  <c r="F614" i="1"/>
  <c r="G614" i="1"/>
  <c r="I614" i="1"/>
  <c r="Q614" i="1"/>
  <c r="E230" i="1"/>
  <c r="F230" i="1"/>
  <c r="G230" i="1"/>
  <c r="I230" i="1"/>
  <c r="Q230" i="1"/>
  <c r="E615" i="1"/>
  <c r="F615" i="1"/>
  <c r="G615" i="1"/>
  <c r="I615" i="1"/>
  <c r="Q615" i="1"/>
  <c r="E616" i="1"/>
  <c r="F616" i="1"/>
  <c r="G616" i="1"/>
  <c r="I616" i="1"/>
  <c r="Q616" i="1"/>
  <c r="E231" i="1"/>
  <c r="F231" i="1"/>
  <c r="G231" i="1"/>
  <c r="I231" i="1"/>
  <c r="Q231" i="1"/>
  <c r="E232" i="1"/>
  <c r="F232" i="1"/>
  <c r="G232" i="1"/>
  <c r="I232" i="1"/>
  <c r="Q232" i="1"/>
  <c r="E233" i="1"/>
  <c r="F233" i="1"/>
  <c r="G233" i="1"/>
  <c r="I233" i="1"/>
  <c r="Q233" i="1"/>
  <c r="E234" i="1"/>
  <c r="F234" i="1"/>
  <c r="G234" i="1"/>
  <c r="I234" i="1"/>
  <c r="Q234" i="1"/>
  <c r="E235" i="1"/>
  <c r="F235" i="1"/>
  <c r="G235" i="1"/>
  <c r="I235" i="1"/>
  <c r="Q235" i="1"/>
  <c r="E617" i="1"/>
  <c r="F617" i="1"/>
  <c r="G617" i="1"/>
  <c r="I617" i="1"/>
  <c r="Q617" i="1"/>
  <c r="E618" i="1"/>
  <c r="F618" i="1"/>
  <c r="G618" i="1"/>
  <c r="I618" i="1"/>
  <c r="Q618" i="1"/>
  <c r="E619" i="1"/>
  <c r="F619" i="1"/>
  <c r="G619" i="1"/>
  <c r="I619" i="1"/>
  <c r="Q619" i="1"/>
  <c r="E236" i="1"/>
  <c r="F236" i="1"/>
  <c r="G236" i="1"/>
  <c r="I236" i="1"/>
  <c r="Q236" i="1"/>
  <c r="E620" i="1"/>
  <c r="F620" i="1"/>
  <c r="G620" i="1"/>
  <c r="I620" i="1"/>
  <c r="Q620" i="1"/>
  <c r="E621" i="1"/>
  <c r="F621" i="1"/>
  <c r="G621" i="1"/>
  <c r="I621" i="1"/>
  <c r="Q621" i="1"/>
  <c r="E237" i="1"/>
  <c r="F237" i="1"/>
  <c r="G237" i="1"/>
  <c r="I237" i="1"/>
  <c r="Q237" i="1"/>
  <c r="E622" i="1"/>
  <c r="F622" i="1"/>
  <c r="G622" i="1"/>
  <c r="I622" i="1"/>
  <c r="Q622" i="1"/>
  <c r="E238" i="1"/>
  <c r="F238" i="1"/>
  <c r="G238" i="1"/>
  <c r="I238" i="1"/>
  <c r="Q238" i="1"/>
  <c r="E239" i="1"/>
  <c r="F239" i="1"/>
  <c r="G239" i="1"/>
  <c r="I239" i="1"/>
  <c r="Q239" i="1"/>
  <c r="E240" i="1"/>
  <c r="F240" i="1"/>
  <c r="G240" i="1"/>
  <c r="I240" i="1"/>
  <c r="Q240" i="1"/>
  <c r="E241" i="1"/>
  <c r="F241" i="1"/>
  <c r="G241" i="1"/>
  <c r="I241" i="1"/>
  <c r="Q241" i="1"/>
  <c r="E242" i="1"/>
  <c r="F242" i="1"/>
  <c r="G242" i="1"/>
  <c r="I242" i="1"/>
  <c r="Q242" i="1"/>
  <c r="E243" i="1"/>
  <c r="F243" i="1"/>
  <c r="G243" i="1"/>
  <c r="I243" i="1"/>
  <c r="Q243" i="1"/>
  <c r="E244" i="1"/>
  <c r="F244" i="1"/>
  <c r="G244" i="1"/>
  <c r="I244" i="1"/>
  <c r="Q244" i="1"/>
  <c r="E623" i="1"/>
  <c r="F623" i="1"/>
  <c r="G623" i="1"/>
  <c r="I623" i="1"/>
  <c r="Q623" i="1"/>
  <c r="E624" i="1"/>
  <c r="F624" i="1"/>
  <c r="G624" i="1"/>
  <c r="I624" i="1"/>
  <c r="Q624" i="1"/>
  <c r="E625" i="1"/>
  <c r="F625" i="1"/>
  <c r="G625" i="1"/>
  <c r="I625" i="1"/>
  <c r="Q625" i="1"/>
  <c r="E626" i="1"/>
  <c r="F626" i="1"/>
  <c r="G626" i="1"/>
  <c r="I626" i="1"/>
  <c r="Q626" i="1"/>
  <c r="E627" i="1"/>
  <c r="F627" i="1"/>
  <c r="G627" i="1"/>
  <c r="I627" i="1"/>
  <c r="Q627" i="1"/>
  <c r="E628" i="1"/>
  <c r="F628" i="1"/>
  <c r="G628" i="1"/>
  <c r="I628" i="1"/>
  <c r="Q628" i="1"/>
  <c r="E245" i="1"/>
  <c r="F245" i="1"/>
  <c r="G245" i="1"/>
  <c r="I245" i="1"/>
  <c r="Q245" i="1"/>
  <c r="E629" i="1"/>
  <c r="F629" i="1"/>
  <c r="G629" i="1"/>
  <c r="I629" i="1"/>
  <c r="Q629" i="1"/>
  <c r="E246" i="1"/>
  <c r="F246" i="1"/>
  <c r="G246" i="1"/>
  <c r="I246" i="1"/>
  <c r="Q246" i="1"/>
  <c r="E247" i="1"/>
  <c r="F247" i="1"/>
  <c r="G247" i="1"/>
  <c r="I247" i="1"/>
  <c r="Q247" i="1"/>
  <c r="E630" i="1"/>
  <c r="F630" i="1"/>
  <c r="G630" i="1"/>
  <c r="I630" i="1"/>
  <c r="Q630" i="1"/>
  <c r="E631" i="1"/>
  <c r="F631" i="1"/>
  <c r="G631" i="1"/>
  <c r="I631" i="1"/>
  <c r="Q631" i="1"/>
  <c r="E632" i="1"/>
  <c r="F632" i="1"/>
  <c r="G632" i="1"/>
  <c r="I632" i="1"/>
  <c r="Q632" i="1"/>
  <c r="E633" i="1"/>
  <c r="F633" i="1"/>
  <c r="G633" i="1"/>
  <c r="I633" i="1"/>
  <c r="Q633" i="1"/>
  <c r="E634" i="1"/>
  <c r="F634" i="1"/>
  <c r="G634" i="1"/>
  <c r="I634" i="1"/>
  <c r="Q634" i="1"/>
  <c r="E248" i="1"/>
  <c r="F248" i="1"/>
  <c r="G248" i="1"/>
  <c r="I248" i="1"/>
  <c r="Q248" i="1"/>
  <c r="E635" i="1"/>
  <c r="F635" i="1"/>
  <c r="G635" i="1"/>
  <c r="I635" i="1"/>
  <c r="Q635" i="1"/>
  <c r="E636" i="1"/>
  <c r="F636" i="1"/>
  <c r="G636" i="1"/>
  <c r="I636" i="1"/>
  <c r="Q636" i="1"/>
  <c r="E249" i="1"/>
  <c r="F249" i="1"/>
  <c r="G249" i="1"/>
  <c r="I249" i="1"/>
  <c r="Q249" i="1"/>
  <c r="E637" i="1"/>
  <c r="F637" i="1"/>
  <c r="G637" i="1"/>
  <c r="I637" i="1"/>
  <c r="Q637" i="1"/>
  <c r="E250" i="1"/>
  <c r="F250" i="1"/>
  <c r="G250" i="1"/>
  <c r="I250" i="1"/>
  <c r="Q250" i="1"/>
  <c r="E251" i="1"/>
  <c r="F251" i="1"/>
  <c r="G251" i="1"/>
  <c r="I251" i="1"/>
  <c r="Q251" i="1"/>
  <c r="E252" i="1"/>
  <c r="F252" i="1"/>
  <c r="G252" i="1"/>
  <c r="I252" i="1"/>
  <c r="Q252" i="1"/>
  <c r="E253" i="1"/>
  <c r="F253" i="1"/>
  <c r="G253" i="1"/>
  <c r="I253" i="1"/>
  <c r="Q253" i="1"/>
  <c r="E638" i="1"/>
  <c r="F638" i="1"/>
  <c r="G638" i="1"/>
  <c r="I638" i="1"/>
  <c r="Q638" i="1"/>
  <c r="E254" i="1"/>
  <c r="F254" i="1"/>
  <c r="G254" i="1"/>
  <c r="I254" i="1"/>
  <c r="Q254" i="1"/>
  <c r="E255" i="1"/>
  <c r="F255" i="1"/>
  <c r="G255" i="1"/>
  <c r="I255" i="1"/>
  <c r="Q255" i="1"/>
  <c r="E256" i="1"/>
  <c r="F256" i="1"/>
  <c r="G256" i="1"/>
  <c r="I256" i="1"/>
  <c r="Q256" i="1"/>
  <c r="E257" i="1"/>
  <c r="F257" i="1"/>
  <c r="G257" i="1"/>
  <c r="I257" i="1"/>
  <c r="Q257" i="1"/>
  <c r="E639" i="1"/>
  <c r="F639" i="1"/>
  <c r="G639" i="1"/>
  <c r="I639" i="1"/>
  <c r="Q639" i="1"/>
  <c r="E258" i="1"/>
  <c r="F258" i="1"/>
  <c r="G258" i="1"/>
  <c r="I258" i="1"/>
  <c r="Q258" i="1"/>
  <c r="E259" i="1"/>
  <c r="F259" i="1"/>
  <c r="G259" i="1"/>
  <c r="I259" i="1"/>
  <c r="Q259" i="1"/>
  <c r="E260" i="1"/>
  <c r="F260" i="1"/>
  <c r="G260" i="1"/>
  <c r="I260" i="1"/>
  <c r="Q260" i="1"/>
  <c r="E261" i="1"/>
  <c r="F261" i="1"/>
  <c r="G261" i="1"/>
  <c r="K261" i="1"/>
  <c r="Q261" i="1"/>
  <c r="E262" i="1"/>
  <c r="F262" i="1"/>
  <c r="G262" i="1"/>
  <c r="I262" i="1"/>
  <c r="Q262" i="1"/>
  <c r="E640" i="1"/>
  <c r="F640" i="1"/>
  <c r="G640" i="1"/>
  <c r="I640" i="1"/>
  <c r="Q640" i="1"/>
  <c r="E641" i="1"/>
  <c r="F641" i="1"/>
  <c r="G641" i="1"/>
  <c r="I641" i="1"/>
  <c r="Q641" i="1"/>
  <c r="E642" i="1"/>
  <c r="F642" i="1"/>
  <c r="G642" i="1"/>
  <c r="I642" i="1"/>
  <c r="Q642" i="1"/>
  <c r="E643" i="1"/>
  <c r="F643" i="1"/>
  <c r="G643" i="1"/>
  <c r="I643" i="1"/>
  <c r="Q643" i="1"/>
  <c r="E644" i="1"/>
  <c r="F644" i="1"/>
  <c r="G644" i="1"/>
  <c r="I644" i="1"/>
  <c r="Q644" i="1"/>
  <c r="E263" i="1"/>
  <c r="F263" i="1"/>
  <c r="G263" i="1"/>
  <c r="I263" i="1"/>
  <c r="Q263" i="1"/>
  <c r="E645" i="1"/>
  <c r="F645" i="1"/>
  <c r="G645" i="1"/>
  <c r="I645" i="1"/>
  <c r="Q645" i="1"/>
  <c r="E646" i="1"/>
  <c r="F646" i="1"/>
  <c r="G646" i="1"/>
  <c r="I646" i="1"/>
  <c r="Q646" i="1"/>
  <c r="E264" i="1"/>
  <c r="F264" i="1"/>
  <c r="G264" i="1"/>
  <c r="I264" i="1"/>
  <c r="Q264" i="1"/>
  <c r="E265" i="1"/>
  <c r="F265" i="1"/>
  <c r="G265" i="1"/>
  <c r="I265" i="1"/>
  <c r="Q265" i="1"/>
  <c r="E266" i="1"/>
  <c r="F266" i="1"/>
  <c r="G266" i="1"/>
  <c r="I266" i="1"/>
  <c r="Q266" i="1"/>
  <c r="E647" i="1"/>
  <c r="F647" i="1"/>
  <c r="G647" i="1"/>
  <c r="I647" i="1"/>
  <c r="Q647" i="1"/>
  <c r="E267" i="1"/>
  <c r="F267" i="1"/>
  <c r="G267" i="1"/>
  <c r="I267" i="1"/>
  <c r="Q267" i="1"/>
  <c r="E648" i="1"/>
  <c r="F648" i="1"/>
  <c r="G648" i="1"/>
  <c r="J648" i="1"/>
  <c r="Q648" i="1"/>
  <c r="E649" i="1"/>
  <c r="F649" i="1"/>
  <c r="G649" i="1"/>
  <c r="J649" i="1"/>
  <c r="Q649" i="1"/>
  <c r="E268" i="1"/>
  <c r="F268" i="1"/>
  <c r="G268" i="1"/>
  <c r="I268" i="1"/>
  <c r="Q268" i="1"/>
  <c r="E269" i="1"/>
  <c r="F269" i="1"/>
  <c r="G269" i="1"/>
  <c r="I269" i="1"/>
  <c r="Q269" i="1"/>
  <c r="E650" i="1"/>
  <c r="F650" i="1"/>
  <c r="G650" i="1"/>
  <c r="I650" i="1"/>
  <c r="Q650" i="1"/>
  <c r="E270" i="1"/>
  <c r="F270" i="1"/>
  <c r="G270" i="1"/>
  <c r="I270" i="1"/>
  <c r="Q270" i="1"/>
  <c r="E271" i="1"/>
  <c r="F271" i="1"/>
  <c r="G271" i="1"/>
  <c r="I271" i="1"/>
  <c r="Q271" i="1"/>
  <c r="E272" i="1"/>
  <c r="F272" i="1"/>
  <c r="G272" i="1"/>
  <c r="I272" i="1"/>
  <c r="Q272" i="1"/>
  <c r="E273" i="1"/>
  <c r="F273" i="1"/>
  <c r="G273" i="1"/>
  <c r="I273" i="1"/>
  <c r="Q273" i="1"/>
  <c r="E274" i="1"/>
  <c r="F274" i="1"/>
  <c r="G274" i="1"/>
  <c r="I274" i="1"/>
  <c r="Q274" i="1"/>
  <c r="E275" i="1"/>
  <c r="F275" i="1"/>
  <c r="G275" i="1"/>
  <c r="I275" i="1"/>
  <c r="Q275" i="1"/>
  <c r="E276" i="1"/>
  <c r="F276" i="1"/>
  <c r="G276" i="1"/>
  <c r="I276" i="1"/>
  <c r="Q276" i="1"/>
  <c r="E277" i="1"/>
  <c r="F277" i="1"/>
  <c r="G277" i="1"/>
  <c r="I277" i="1"/>
  <c r="Q277" i="1"/>
  <c r="E278" i="1"/>
  <c r="F278" i="1"/>
  <c r="G278" i="1"/>
  <c r="I278" i="1"/>
  <c r="Q278" i="1"/>
  <c r="E279" i="1"/>
  <c r="F279" i="1"/>
  <c r="G279" i="1"/>
  <c r="I279" i="1"/>
  <c r="Q279" i="1"/>
  <c r="E280" i="1"/>
  <c r="F280" i="1"/>
  <c r="G280" i="1"/>
  <c r="I280" i="1"/>
  <c r="Q280" i="1"/>
  <c r="E281" i="1"/>
  <c r="F281" i="1"/>
  <c r="G281" i="1"/>
  <c r="I281" i="1"/>
  <c r="Q281" i="1"/>
  <c r="E651" i="1"/>
  <c r="F651" i="1"/>
  <c r="G651" i="1"/>
  <c r="I651" i="1"/>
  <c r="Q651" i="1"/>
  <c r="E652" i="1"/>
  <c r="F652" i="1"/>
  <c r="G652" i="1"/>
  <c r="I652" i="1"/>
  <c r="Q652" i="1"/>
  <c r="E282" i="1"/>
  <c r="F282" i="1"/>
  <c r="G282" i="1"/>
  <c r="I282" i="1"/>
  <c r="Q282" i="1"/>
  <c r="E653" i="1"/>
  <c r="F653" i="1"/>
  <c r="G653" i="1"/>
  <c r="I653" i="1"/>
  <c r="Q653" i="1"/>
  <c r="E654" i="1"/>
  <c r="F654" i="1"/>
  <c r="G654" i="1"/>
  <c r="I654" i="1"/>
  <c r="Q654" i="1"/>
  <c r="E655" i="1"/>
  <c r="F655" i="1"/>
  <c r="G655" i="1"/>
  <c r="I655" i="1"/>
  <c r="Q655" i="1"/>
  <c r="E656" i="1"/>
  <c r="F656" i="1"/>
  <c r="G656" i="1"/>
  <c r="I656" i="1"/>
  <c r="Q656" i="1"/>
  <c r="E657" i="1"/>
  <c r="F657" i="1"/>
  <c r="G657" i="1"/>
  <c r="I657" i="1"/>
  <c r="Q657" i="1"/>
  <c r="E283" i="1"/>
  <c r="F283" i="1"/>
  <c r="G283" i="1"/>
  <c r="I283" i="1"/>
  <c r="Q283" i="1"/>
  <c r="E284" i="1"/>
  <c r="F284" i="1"/>
  <c r="G284" i="1"/>
  <c r="I284" i="1"/>
  <c r="Q284" i="1"/>
  <c r="E285" i="1"/>
  <c r="F285" i="1"/>
  <c r="G285" i="1"/>
  <c r="I285" i="1"/>
  <c r="Q285" i="1"/>
  <c r="E286" i="1"/>
  <c r="F286" i="1"/>
  <c r="G286" i="1"/>
  <c r="I286" i="1"/>
  <c r="Q286" i="1"/>
  <c r="E658" i="1"/>
  <c r="F658" i="1"/>
  <c r="G658" i="1"/>
  <c r="I658" i="1"/>
  <c r="Q658" i="1"/>
  <c r="E287" i="1"/>
  <c r="F287" i="1"/>
  <c r="G287" i="1"/>
  <c r="I287" i="1"/>
  <c r="Q287" i="1"/>
  <c r="E659" i="1"/>
  <c r="F659" i="1"/>
  <c r="G659" i="1"/>
  <c r="I659" i="1"/>
  <c r="Q659" i="1"/>
  <c r="E288" i="1"/>
  <c r="F288" i="1"/>
  <c r="G288" i="1"/>
  <c r="I288" i="1"/>
  <c r="Q288" i="1"/>
  <c r="E660" i="1"/>
  <c r="F660" i="1"/>
  <c r="G660" i="1"/>
  <c r="I660" i="1"/>
  <c r="Q660" i="1"/>
  <c r="E661" i="1"/>
  <c r="F661" i="1"/>
  <c r="G661" i="1"/>
  <c r="I661" i="1"/>
  <c r="Q661" i="1"/>
  <c r="E662" i="1"/>
  <c r="F662" i="1"/>
  <c r="G662" i="1"/>
  <c r="I662" i="1"/>
  <c r="Q662" i="1"/>
  <c r="E289" i="1"/>
  <c r="F289" i="1"/>
  <c r="G289" i="1"/>
  <c r="I289" i="1"/>
  <c r="Q289" i="1"/>
  <c r="E290" i="1"/>
  <c r="F290" i="1"/>
  <c r="G290" i="1"/>
  <c r="I290" i="1"/>
  <c r="Q290" i="1"/>
  <c r="E291" i="1"/>
  <c r="F291" i="1"/>
  <c r="G291" i="1"/>
  <c r="I291" i="1"/>
  <c r="Q291" i="1"/>
  <c r="E292" i="1"/>
  <c r="F292" i="1"/>
  <c r="G292" i="1"/>
  <c r="I292" i="1"/>
  <c r="Q292" i="1"/>
  <c r="E293" i="1"/>
  <c r="F293" i="1"/>
  <c r="G293" i="1"/>
  <c r="I293" i="1"/>
  <c r="Q293" i="1"/>
  <c r="E294" i="1"/>
  <c r="F294" i="1"/>
  <c r="G294" i="1"/>
  <c r="I294" i="1"/>
  <c r="Q294" i="1"/>
  <c r="E663" i="1"/>
  <c r="F663" i="1"/>
  <c r="G663" i="1"/>
  <c r="I663" i="1"/>
  <c r="Q663" i="1"/>
  <c r="E295" i="1"/>
  <c r="F295" i="1"/>
  <c r="G295" i="1"/>
  <c r="I295" i="1"/>
  <c r="Q295" i="1"/>
  <c r="E664" i="1"/>
  <c r="F664" i="1"/>
  <c r="G664" i="1"/>
  <c r="I664" i="1"/>
  <c r="Q664" i="1"/>
  <c r="E665" i="1"/>
  <c r="F665" i="1"/>
  <c r="G665" i="1"/>
  <c r="I665" i="1"/>
  <c r="Q665" i="1"/>
  <c r="E296" i="1"/>
  <c r="F296" i="1"/>
  <c r="G296" i="1"/>
  <c r="I296" i="1"/>
  <c r="Q296" i="1"/>
  <c r="E666" i="1"/>
  <c r="F666" i="1"/>
  <c r="G666" i="1"/>
  <c r="I666" i="1"/>
  <c r="Q666" i="1"/>
  <c r="E667" i="1"/>
  <c r="F667" i="1"/>
  <c r="G667" i="1"/>
  <c r="I667" i="1"/>
  <c r="Q667" i="1"/>
  <c r="E668" i="1"/>
  <c r="F668" i="1"/>
  <c r="G668" i="1"/>
  <c r="I668" i="1"/>
  <c r="Q668" i="1"/>
  <c r="E669" i="1"/>
  <c r="F669" i="1"/>
  <c r="G669" i="1"/>
  <c r="I669" i="1"/>
  <c r="Q669" i="1"/>
  <c r="E670" i="1"/>
  <c r="F670" i="1"/>
  <c r="G670" i="1"/>
  <c r="I670" i="1"/>
  <c r="Q670" i="1"/>
  <c r="E297" i="1"/>
  <c r="F297" i="1"/>
  <c r="G297" i="1"/>
  <c r="I297" i="1"/>
  <c r="Q297" i="1"/>
  <c r="E298" i="1"/>
  <c r="F298" i="1"/>
  <c r="G298" i="1"/>
  <c r="I298" i="1"/>
  <c r="Q298" i="1"/>
  <c r="E671" i="1"/>
  <c r="F671" i="1"/>
  <c r="G671" i="1"/>
  <c r="I671" i="1"/>
  <c r="Q671" i="1"/>
  <c r="E672" i="1"/>
  <c r="F672" i="1"/>
  <c r="G672" i="1"/>
  <c r="I672" i="1"/>
  <c r="Q672" i="1"/>
  <c r="E299" i="1"/>
  <c r="F299" i="1"/>
  <c r="G299" i="1"/>
  <c r="I299" i="1"/>
  <c r="Q299" i="1"/>
  <c r="E673" i="1"/>
  <c r="F673" i="1"/>
  <c r="G673" i="1"/>
  <c r="I673" i="1"/>
  <c r="Q673" i="1"/>
  <c r="E674" i="1"/>
  <c r="F674" i="1"/>
  <c r="G674" i="1"/>
  <c r="I674" i="1"/>
  <c r="Q674" i="1"/>
  <c r="E675" i="1"/>
  <c r="F675" i="1"/>
  <c r="G675" i="1"/>
  <c r="I675" i="1"/>
  <c r="Q675" i="1"/>
  <c r="E300" i="1"/>
  <c r="F300" i="1"/>
  <c r="G300" i="1"/>
  <c r="I300" i="1"/>
  <c r="Q300" i="1"/>
  <c r="E301" i="1"/>
  <c r="F301" i="1"/>
  <c r="G301" i="1"/>
  <c r="I301" i="1"/>
  <c r="Q301" i="1"/>
  <c r="E676" i="1"/>
  <c r="F676" i="1"/>
  <c r="G676" i="1"/>
  <c r="I676" i="1"/>
  <c r="Q676" i="1"/>
  <c r="E677" i="1"/>
  <c r="F677" i="1"/>
  <c r="G677" i="1"/>
  <c r="I677" i="1"/>
  <c r="Q677" i="1"/>
  <c r="E678" i="1"/>
  <c r="F678" i="1"/>
  <c r="G678" i="1"/>
  <c r="I678" i="1"/>
  <c r="Q678" i="1"/>
  <c r="E679" i="1"/>
  <c r="F679" i="1"/>
  <c r="G679" i="1"/>
  <c r="I679" i="1"/>
  <c r="Q679" i="1"/>
  <c r="E302" i="1"/>
  <c r="F302" i="1"/>
  <c r="G302" i="1"/>
  <c r="I302" i="1"/>
  <c r="Q302" i="1"/>
  <c r="E303" i="1"/>
  <c r="F303" i="1"/>
  <c r="G303" i="1"/>
  <c r="I303" i="1"/>
  <c r="Q303" i="1"/>
  <c r="E304" i="1"/>
  <c r="F304" i="1"/>
  <c r="G304" i="1"/>
  <c r="I304" i="1"/>
  <c r="Q304" i="1"/>
  <c r="E680" i="1"/>
  <c r="F680" i="1"/>
  <c r="G680" i="1"/>
  <c r="I680" i="1"/>
  <c r="Q680" i="1"/>
  <c r="E305" i="1"/>
  <c r="F305" i="1"/>
  <c r="G305" i="1"/>
  <c r="I305" i="1"/>
  <c r="Q305" i="1"/>
  <c r="E681" i="1"/>
  <c r="F681" i="1"/>
  <c r="G681" i="1"/>
  <c r="I681" i="1"/>
  <c r="Q681" i="1"/>
  <c r="E306" i="1"/>
  <c r="F306" i="1"/>
  <c r="G306" i="1"/>
  <c r="I306" i="1"/>
  <c r="Q306" i="1"/>
  <c r="E682" i="1"/>
  <c r="F682" i="1"/>
  <c r="G682" i="1"/>
  <c r="I682" i="1"/>
  <c r="Q682" i="1"/>
  <c r="E683" i="1"/>
  <c r="F683" i="1"/>
  <c r="G683" i="1"/>
  <c r="I683" i="1"/>
  <c r="Q683" i="1"/>
  <c r="E307" i="1"/>
  <c r="F307" i="1"/>
  <c r="G307" i="1"/>
  <c r="I307" i="1"/>
  <c r="Q307" i="1"/>
  <c r="E308" i="1"/>
  <c r="F308" i="1"/>
  <c r="G308" i="1"/>
  <c r="I308" i="1"/>
  <c r="Q308" i="1"/>
  <c r="E309" i="1"/>
  <c r="F309" i="1"/>
  <c r="G309" i="1"/>
  <c r="I309" i="1"/>
  <c r="Q309" i="1"/>
  <c r="E684" i="1"/>
  <c r="F684" i="1"/>
  <c r="G684" i="1"/>
  <c r="I684" i="1"/>
  <c r="Q684" i="1"/>
  <c r="E310" i="1"/>
  <c r="F310" i="1"/>
  <c r="G310" i="1"/>
  <c r="I310" i="1"/>
  <c r="Q310" i="1"/>
  <c r="E311" i="1"/>
  <c r="F311" i="1"/>
  <c r="G311" i="1"/>
  <c r="I311" i="1"/>
  <c r="Q311" i="1"/>
  <c r="E312" i="1"/>
  <c r="F312" i="1"/>
  <c r="G312" i="1"/>
  <c r="I312" i="1"/>
  <c r="Q312" i="1"/>
  <c r="E313" i="1"/>
  <c r="F313" i="1"/>
  <c r="G313" i="1"/>
  <c r="I313" i="1"/>
  <c r="Q313" i="1"/>
  <c r="E685" i="1"/>
  <c r="F685" i="1"/>
  <c r="G685" i="1"/>
  <c r="I685" i="1"/>
  <c r="Q685" i="1"/>
  <c r="E686" i="1"/>
  <c r="F686" i="1"/>
  <c r="G686" i="1"/>
  <c r="I686" i="1"/>
  <c r="Q686" i="1"/>
  <c r="E314" i="1"/>
  <c r="F314" i="1"/>
  <c r="G314" i="1"/>
  <c r="I314" i="1"/>
  <c r="Q314" i="1"/>
  <c r="E315" i="1"/>
  <c r="F315" i="1"/>
  <c r="G315" i="1"/>
  <c r="I315" i="1"/>
  <c r="Q315" i="1"/>
  <c r="E687" i="1"/>
  <c r="F687" i="1"/>
  <c r="G687" i="1"/>
  <c r="I687" i="1"/>
  <c r="Q687" i="1"/>
  <c r="E316" i="1"/>
  <c r="F316" i="1"/>
  <c r="G316" i="1"/>
  <c r="I316" i="1"/>
  <c r="Q316" i="1"/>
  <c r="E317" i="1"/>
  <c r="F317" i="1"/>
  <c r="G317" i="1"/>
  <c r="I317" i="1"/>
  <c r="Q317" i="1"/>
  <c r="E318" i="1"/>
  <c r="F318" i="1"/>
  <c r="G318" i="1"/>
  <c r="I318" i="1"/>
  <c r="Q318" i="1"/>
  <c r="E319" i="1"/>
  <c r="F319" i="1"/>
  <c r="G319" i="1"/>
  <c r="I319" i="1"/>
  <c r="Q319" i="1"/>
  <c r="E320" i="1"/>
  <c r="F320" i="1"/>
  <c r="G320" i="1"/>
  <c r="I320" i="1"/>
  <c r="Q320" i="1"/>
  <c r="E321" i="1"/>
  <c r="F321" i="1"/>
  <c r="G321" i="1"/>
  <c r="I321" i="1"/>
  <c r="Q321" i="1"/>
  <c r="E322" i="1"/>
  <c r="F322" i="1"/>
  <c r="G322" i="1"/>
  <c r="I322" i="1"/>
  <c r="Q322" i="1"/>
  <c r="E323" i="1"/>
  <c r="F323" i="1"/>
  <c r="G323" i="1"/>
  <c r="I323" i="1"/>
  <c r="Q323" i="1"/>
  <c r="E324" i="1"/>
  <c r="F324" i="1"/>
  <c r="G324" i="1"/>
  <c r="I324" i="1"/>
  <c r="Q324" i="1"/>
  <c r="E325" i="1"/>
  <c r="F325" i="1"/>
  <c r="G325" i="1"/>
  <c r="I325" i="1"/>
  <c r="Q325" i="1"/>
  <c r="E326" i="1"/>
  <c r="F326" i="1"/>
  <c r="G326" i="1"/>
  <c r="I326" i="1"/>
  <c r="Q326" i="1"/>
  <c r="E327" i="1"/>
  <c r="F327" i="1"/>
  <c r="G327" i="1"/>
  <c r="I327" i="1"/>
  <c r="Q327" i="1"/>
  <c r="E328" i="1"/>
  <c r="F328" i="1"/>
  <c r="G328" i="1"/>
  <c r="I328" i="1"/>
  <c r="Q328" i="1"/>
  <c r="E329" i="1"/>
  <c r="F329" i="1"/>
  <c r="G329" i="1"/>
  <c r="I329" i="1"/>
  <c r="Q329" i="1"/>
  <c r="E330" i="1"/>
  <c r="F330" i="1"/>
  <c r="G330" i="1"/>
  <c r="I330" i="1"/>
  <c r="Q330" i="1"/>
  <c r="E331" i="1"/>
  <c r="F331" i="1"/>
  <c r="G331" i="1"/>
  <c r="I331" i="1"/>
  <c r="Q331" i="1"/>
  <c r="E688" i="1"/>
  <c r="F688" i="1"/>
  <c r="G688" i="1"/>
  <c r="I688" i="1"/>
  <c r="Q688" i="1"/>
  <c r="E689" i="1"/>
  <c r="F689" i="1"/>
  <c r="G689" i="1"/>
  <c r="I689" i="1"/>
  <c r="Q689" i="1"/>
  <c r="E690" i="1"/>
  <c r="F690" i="1"/>
  <c r="G690" i="1"/>
  <c r="I690" i="1"/>
  <c r="Q690" i="1"/>
  <c r="E691" i="1"/>
  <c r="F691" i="1"/>
  <c r="G691" i="1"/>
  <c r="I691" i="1"/>
  <c r="Q691" i="1"/>
  <c r="E692" i="1"/>
  <c r="F692" i="1"/>
  <c r="G692" i="1"/>
  <c r="I692" i="1"/>
  <c r="Q692" i="1"/>
  <c r="E693" i="1"/>
  <c r="F693" i="1"/>
  <c r="G693" i="1"/>
  <c r="I693" i="1"/>
  <c r="Q693" i="1"/>
  <c r="E694" i="1"/>
  <c r="F694" i="1"/>
  <c r="G694" i="1"/>
  <c r="I694" i="1"/>
  <c r="Q694" i="1"/>
  <c r="E332" i="1"/>
  <c r="F332" i="1"/>
  <c r="G332" i="1"/>
  <c r="I332" i="1"/>
  <c r="Q332" i="1"/>
  <c r="E333" i="1"/>
  <c r="F333" i="1"/>
  <c r="G333" i="1"/>
  <c r="I333" i="1"/>
  <c r="Q333" i="1"/>
  <c r="E334" i="1"/>
  <c r="F334" i="1"/>
  <c r="G334" i="1"/>
  <c r="I334" i="1"/>
  <c r="Q334" i="1"/>
  <c r="E335" i="1"/>
  <c r="F335" i="1"/>
  <c r="G335" i="1"/>
  <c r="I335" i="1"/>
  <c r="Q335" i="1"/>
  <c r="E336" i="1"/>
  <c r="F336" i="1"/>
  <c r="G336" i="1"/>
  <c r="I336" i="1"/>
  <c r="Q336" i="1"/>
  <c r="E337" i="1"/>
  <c r="F337" i="1"/>
  <c r="G337" i="1"/>
  <c r="I337" i="1"/>
  <c r="Q337" i="1"/>
  <c r="E338" i="1"/>
  <c r="F338" i="1"/>
  <c r="G338" i="1"/>
  <c r="I338" i="1"/>
  <c r="Q338" i="1"/>
  <c r="E695" i="1"/>
  <c r="F695" i="1"/>
  <c r="G695" i="1"/>
  <c r="I695" i="1"/>
  <c r="Q695" i="1"/>
  <c r="E696" i="1"/>
  <c r="F696" i="1"/>
  <c r="G696" i="1"/>
  <c r="I696" i="1"/>
  <c r="Q696" i="1"/>
  <c r="E697" i="1"/>
  <c r="F697" i="1"/>
  <c r="G697" i="1"/>
  <c r="I697" i="1"/>
  <c r="Q697" i="1"/>
  <c r="E698" i="1"/>
  <c r="F698" i="1"/>
  <c r="G698" i="1"/>
  <c r="I698" i="1"/>
  <c r="Q698" i="1"/>
  <c r="E699" i="1"/>
  <c r="F699" i="1"/>
  <c r="G699" i="1"/>
  <c r="I699" i="1"/>
  <c r="Q699" i="1"/>
  <c r="E700" i="1"/>
  <c r="F700" i="1"/>
  <c r="G700" i="1"/>
  <c r="I700" i="1"/>
  <c r="Q700" i="1"/>
  <c r="E701" i="1"/>
  <c r="F701" i="1"/>
  <c r="G701" i="1"/>
  <c r="I701" i="1"/>
  <c r="Q701" i="1"/>
  <c r="E702" i="1"/>
  <c r="F702" i="1"/>
  <c r="G702" i="1"/>
  <c r="I702" i="1"/>
  <c r="Q702" i="1"/>
  <c r="E339" i="1"/>
  <c r="F339" i="1"/>
  <c r="G339" i="1"/>
  <c r="I339" i="1"/>
  <c r="Q339" i="1"/>
  <c r="E703" i="1"/>
  <c r="F703" i="1"/>
  <c r="G703" i="1"/>
  <c r="Q703" i="1"/>
  <c r="E704" i="1"/>
  <c r="F704" i="1"/>
  <c r="G704" i="1"/>
  <c r="I704" i="1"/>
  <c r="Q704" i="1"/>
  <c r="E705" i="1"/>
  <c r="F705" i="1"/>
  <c r="G705" i="1"/>
  <c r="I705" i="1"/>
  <c r="Q705" i="1"/>
  <c r="E706" i="1"/>
  <c r="F706" i="1"/>
  <c r="G706" i="1"/>
  <c r="I706" i="1"/>
  <c r="Q706" i="1"/>
  <c r="E707" i="1"/>
  <c r="F707" i="1"/>
  <c r="G707" i="1"/>
  <c r="I707" i="1"/>
  <c r="Q707" i="1"/>
  <c r="E340" i="1"/>
  <c r="F340" i="1"/>
  <c r="G340" i="1"/>
  <c r="K340" i="1"/>
  <c r="Q340" i="1"/>
  <c r="E341" i="1"/>
  <c r="F341" i="1"/>
  <c r="G341" i="1"/>
  <c r="K341" i="1"/>
  <c r="Q341" i="1"/>
  <c r="E342" i="1"/>
  <c r="F342" i="1"/>
  <c r="G342" i="1"/>
  <c r="K342" i="1"/>
  <c r="Q342" i="1"/>
  <c r="E343" i="1"/>
  <c r="F343" i="1"/>
  <c r="G343" i="1"/>
  <c r="K343" i="1"/>
  <c r="Q343" i="1"/>
  <c r="E344" i="1"/>
  <c r="F344" i="1"/>
  <c r="G344" i="1"/>
  <c r="K344" i="1"/>
  <c r="Q344" i="1"/>
  <c r="E345" i="1"/>
  <c r="F345" i="1"/>
  <c r="G345" i="1"/>
  <c r="K345" i="1"/>
  <c r="Q345" i="1"/>
  <c r="E346" i="1"/>
  <c r="F346" i="1"/>
  <c r="G346" i="1"/>
  <c r="K346" i="1"/>
  <c r="Q346" i="1"/>
  <c r="E347" i="1"/>
  <c r="F347" i="1"/>
  <c r="G347" i="1"/>
  <c r="K347" i="1"/>
  <c r="Q347" i="1"/>
  <c r="E348" i="1"/>
  <c r="F348" i="1"/>
  <c r="G348" i="1"/>
  <c r="Q348" i="1"/>
  <c r="E708" i="1"/>
  <c r="F708" i="1"/>
  <c r="G708" i="1"/>
  <c r="Q708" i="1"/>
  <c r="E349" i="1"/>
  <c r="F349" i="1"/>
  <c r="G349" i="1"/>
  <c r="K349" i="1"/>
  <c r="Q349" i="1"/>
  <c r="E350" i="1"/>
  <c r="F350" i="1"/>
  <c r="G350" i="1"/>
  <c r="K350" i="1"/>
  <c r="Q350" i="1"/>
  <c r="E351" i="1"/>
  <c r="F351" i="1"/>
  <c r="G351" i="1"/>
  <c r="K351" i="1"/>
  <c r="Q351" i="1"/>
  <c r="E352" i="1"/>
  <c r="F352" i="1"/>
  <c r="G352" i="1"/>
  <c r="K352" i="1"/>
  <c r="Q352" i="1"/>
  <c r="E353" i="1"/>
  <c r="F353" i="1"/>
  <c r="G353" i="1"/>
  <c r="K353" i="1"/>
  <c r="Q353" i="1"/>
  <c r="E354" i="1"/>
  <c r="F354" i="1"/>
  <c r="G354" i="1"/>
  <c r="K354" i="1"/>
  <c r="Q354" i="1"/>
  <c r="E355" i="1"/>
  <c r="F355" i="1"/>
  <c r="G355" i="1"/>
  <c r="K355" i="1"/>
  <c r="Q355" i="1"/>
  <c r="E356" i="1"/>
  <c r="F356" i="1"/>
  <c r="G356" i="1"/>
  <c r="K356" i="1"/>
  <c r="Q356" i="1"/>
  <c r="E357" i="1"/>
  <c r="F357" i="1"/>
  <c r="G357" i="1"/>
  <c r="K357" i="1"/>
  <c r="Q357" i="1"/>
  <c r="E358" i="1"/>
  <c r="F358" i="1"/>
  <c r="G358" i="1"/>
  <c r="K358" i="1"/>
  <c r="Q358" i="1"/>
  <c r="E359" i="1"/>
  <c r="F359" i="1"/>
  <c r="G359" i="1"/>
  <c r="K359" i="1"/>
  <c r="Q359" i="1"/>
  <c r="E360" i="1"/>
  <c r="F360" i="1"/>
  <c r="G360" i="1"/>
  <c r="K360" i="1"/>
  <c r="Q360" i="1"/>
  <c r="E361" i="1"/>
  <c r="F361" i="1"/>
  <c r="G361" i="1"/>
  <c r="K361" i="1"/>
  <c r="Q361" i="1"/>
  <c r="E362" i="1"/>
  <c r="F362" i="1"/>
  <c r="G362" i="1"/>
  <c r="K362" i="1"/>
  <c r="Q362" i="1"/>
  <c r="E363" i="1"/>
  <c r="F363" i="1"/>
  <c r="G363" i="1"/>
  <c r="K363" i="1"/>
  <c r="Q363" i="1"/>
  <c r="E364" i="1"/>
  <c r="F364" i="1"/>
  <c r="G364" i="1"/>
  <c r="Q364" i="1"/>
  <c r="E365" i="1"/>
  <c r="F365" i="1"/>
  <c r="G365" i="1"/>
  <c r="K365" i="1"/>
  <c r="Q365" i="1"/>
  <c r="E366" i="1"/>
  <c r="F366" i="1"/>
  <c r="G366" i="1"/>
  <c r="K366" i="1"/>
  <c r="Q366" i="1"/>
  <c r="E367" i="1"/>
  <c r="F367" i="1"/>
  <c r="U367" i="1"/>
  <c r="K367" i="1"/>
  <c r="Q367" i="1"/>
  <c r="E368" i="1"/>
  <c r="F368" i="1"/>
  <c r="G368" i="1"/>
  <c r="K368" i="1"/>
  <c r="Q368" i="1"/>
  <c r="E369" i="1"/>
  <c r="F369" i="1"/>
  <c r="G369" i="1"/>
  <c r="K369" i="1"/>
  <c r="Q369" i="1"/>
  <c r="E370" i="1"/>
  <c r="F370" i="1"/>
  <c r="G370" i="1"/>
  <c r="K370" i="1"/>
  <c r="Q370" i="1"/>
  <c r="E371" i="1"/>
  <c r="F371" i="1"/>
  <c r="G371" i="1"/>
  <c r="Q371" i="1"/>
  <c r="E372" i="1"/>
  <c r="F372" i="1"/>
  <c r="G372" i="1"/>
  <c r="Q372" i="1"/>
  <c r="E373" i="1"/>
  <c r="F373" i="1"/>
  <c r="G373" i="1"/>
  <c r="Q373" i="1"/>
  <c r="E374" i="1"/>
  <c r="F374" i="1"/>
  <c r="G374" i="1"/>
  <c r="K374" i="1"/>
  <c r="Q374" i="1"/>
  <c r="E375" i="1"/>
  <c r="F375" i="1"/>
  <c r="G375" i="1"/>
  <c r="K375" i="1"/>
  <c r="Q375" i="1"/>
  <c r="E709" i="1"/>
  <c r="F709" i="1"/>
  <c r="G709" i="1"/>
  <c r="J709" i="1" s="1"/>
  <c r="Q709" i="1"/>
  <c r="E376" i="1"/>
  <c r="F376" i="1"/>
  <c r="G376" i="1"/>
  <c r="K376" i="1"/>
  <c r="Q376" i="1"/>
  <c r="E377" i="1"/>
  <c r="F377" i="1"/>
  <c r="K377" i="1"/>
  <c r="Q377" i="1"/>
  <c r="E378" i="1"/>
  <c r="F378" i="1"/>
  <c r="G378" i="1"/>
  <c r="Q378" i="1"/>
  <c r="E379" i="1"/>
  <c r="F379" i="1"/>
  <c r="G379" i="1"/>
  <c r="Q379" i="1"/>
  <c r="E380" i="1"/>
  <c r="F380" i="1"/>
  <c r="G380" i="1"/>
  <c r="Q380" i="1"/>
  <c r="E381" i="1"/>
  <c r="F381" i="1"/>
  <c r="G381" i="1"/>
  <c r="K381" i="1"/>
  <c r="Q381" i="1"/>
  <c r="E479" i="1"/>
  <c r="F479" i="1"/>
  <c r="G479" i="1"/>
  <c r="J479" i="1"/>
  <c r="Q479" i="1"/>
  <c r="E382" i="1"/>
  <c r="F382" i="1"/>
  <c r="G382" i="1"/>
  <c r="K382" i="1"/>
  <c r="Q382" i="1"/>
  <c r="E710" i="1"/>
  <c r="F710" i="1"/>
  <c r="G710" i="1"/>
  <c r="J710" i="1" s="1"/>
  <c r="Q710" i="1"/>
  <c r="E383" i="1"/>
  <c r="F383" i="1"/>
  <c r="G383" i="1"/>
  <c r="K383" i="1"/>
  <c r="Q383" i="1"/>
  <c r="E384" i="1"/>
  <c r="F384" i="1"/>
  <c r="G384" i="1"/>
  <c r="Q384" i="1"/>
  <c r="E385" i="1"/>
  <c r="F385" i="1"/>
  <c r="U385" i="1"/>
  <c r="K385" i="1"/>
  <c r="Q385" i="1"/>
  <c r="E386" i="1"/>
  <c r="F386" i="1"/>
  <c r="G386" i="1"/>
  <c r="K386" i="1"/>
  <c r="Q386" i="1"/>
  <c r="E387" i="1"/>
  <c r="F387" i="1"/>
  <c r="U387" i="1"/>
  <c r="K387" i="1"/>
  <c r="Q387" i="1"/>
  <c r="E388" i="1"/>
  <c r="F388" i="1"/>
  <c r="G388" i="1"/>
  <c r="K388" i="1"/>
  <c r="Q388" i="1"/>
  <c r="E389" i="1"/>
  <c r="F389" i="1"/>
  <c r="G389" i="1"/>
  <c r="I389" i="1"/>
  <c r="Q389" i="1"/>
  <c r="E390" i="1"/>
  <c r="F390" i="1"/>
  <c r="G390" i="1"/>
  <c r="I390" i="1"/>
  <c r="Q390" i="1"/>
  <c r="E391" i="1"/>
  <c r="F391" i="1"/>
  <c r="G391" i="1"/>
  <c r="K391" i="1"/>
  <c r="Q391" i="1"/>
  <c r="E392" i="1"/>
  <c r="F392" i="1"/>
  <c r="G392" i="1"/>
  <c r="K392" i="1"/>
  <c r="Q392" i="1"/>
  <c r="E393" i="1"/>
  <c r="F393" i="1"/>
  <c r="G393" i="1"/>
  <c r="K393" i="1"/>
  <c r="Q393" i="1"/>
  <c r="E394" i="1"/>
  <c r="F394" i="1"/>
  <c r="G394" i="1"/>
  <c r="K394" i="1"/>
  <c r="Q394" i="1"/>
  <c r="E395" i="1"/>
  <c r="F395" i="1"/>
  <c r="G395" i="1"/>
  <c r="K395" i="1"/>
  <c r="Q395" i="1"/>
  <c r="E396" i="1"/>
  <c r="F396" i="1"/>
  <c r="G396" i="1"/>
  <c r="K396" i="1"/>
  <c r="Q396" i="1"/>
  <c r="E480" i="1"/>
  <c r="F480" i="1"/>
  <c r="G480" i="1"/>
  <c r="K480" i="1"/>
  <c r="Q480" i="1"/>
  <c r="E397" i="1"/>
  <c r="F397" i="1"/>
  <c r="G397" i="1"/>
  <c r="J397" i="1"/>
  <c r="Q397" i="1"/>
  <c r="E398" i="1"/>
  <c r="F398" i="1"/>
  <c r="G398" i="1"/>
  <c r="K398" i="1"/>
  <c r="Q398" i="1"/>
  <c r="E399" i="1"/>
  <c r="F399" i="1"/>
  <c r="G399" i="1"/>
  <c r="K399" i="1"/>
  <c r="Q399" i="1"/>
  <c r="E481" i="1"/>
  <c r="F481" i="1"/>
  <c r="G481" i="1"/>
  <c r="K481" i="1"/>
  <c r="Q481" i="1"/>
  <c r="E400" i="1"/>
  <c r="F400" i="1"/>
  <c r="G400" i="1"/>
  <c r="K400" i="1"/>
  <c r="Q400" i="1"/>
  <c r="E401" i="1"/>
  <c r="F401" i="1"/>
  <c r="G401" i="1"/>
  <c r="K401" i="1"/>
  <c r="Q401" i="1"/>
  <c r="E402" i="1"/>
  <c r="F402" i="1"/>
  <c r="G402" i="1"/>
  <c r="K402" i="1"/>
  <c r="Q402" i="1"/>
  <c r="E403" i="1"/>
  <c r="F403" i="1"/>
  <c r="G403" i="1"/>
  <c r="K403" i="1"/>
  <c r="Q403" i="1"/>
  <c r="E404" i="1"/>
  <c r="F404" i="1"/>
  <c r="G404" i="1"/>
  <c r="K404" i="1"/>
  <c r="Q404" i="1"/>
  <c r="E405" i="1"/>
  <c r="F405" i="1"/>
  <c r="G405" i="1"/>
  <c r="K405" i="1"/>
  <c r="Q405" i="1"/>
  <c r="E406" i="1"/>
  <c r="F406" i="1"/>
  <c r="G406" i="1"/>
  <c r="J406" i="1"/>
  <c r="Q406" i="1"/>
  <c r="E407" i="1"/>
  <c r="F407" i="1"/>
  <c r="G407" i="1"/>
  <c r="K407" i="1"/>
  <c r="Q407" i="1"/>
  <c r="E408" i="1"/>
  <c r="F408" i="1"/>
  <c r="G408" i="1"/>
  <c r="K408" i="1"/>
  <c r="Q408" i="1"/>
  <c r="E409" i="1"/>
  <c r="F409" i="1"/>
  <c r="G409" i="1"/>
  <c r="K409" i="1"/>
  <c r="Q409" i="1"/>
  <c r="E482" i="1"/>
  <c r="F482" i="1"/>
  <c r="G482" i="1"/>
  <c r="K482" i="1"/>
  <c r="Q482" i="1"/>
  <c r="E483" i="1"/>
  <c r="F483" i="1"/>
  <c r="G483" i="1"/>
  <c r="K483" i="1"/>
  <c r="Q483" i="1"/>
  <c r="E410" i="1"/>
  <c r="F410" i="1"/>
  <c r="G410" i="1"/>
  <c r="K410" i="1"/>
  <c r="Q410" i="1"/>
  <c r="E411" i="1"/>
  <c r="F411" i="1"/>
  <c r="G411" i="1"/>
  <c r="K411" i="1"/>
  <c r="Q411" i="1"/>
  <c r="E412" i="1"/>
  <c r="F412" i="1"/>
  <c r="G412" i="1"/>
  <c r="I412" i="1"/>
  <c r="Q412" i="1"/>
  <c r="E413" i="1"/>
  <c r="F413" i="1"/>
  <c r="G413" i="1"/>
  <c r="K413" i="1"/>
  <c r="Q413" i="1"/>
  <c r="E414" i="1"/>
  <c r="F414" i="1"/>
  <c r="G414" i="1"/>
  <c r="K414" i="1"/>
  <c r="Q414" i="1"/>
  <c r="E415" i="1"/>
  <c r="F415" i="1"/>
  <c r="G415" i="1"/>
  <c r="K415" i="1"/>
  <c r="Q415" i="1"/>
  <c r="E416" i="1"/>
  <c r="F416" i="1"/>
  <c r="G416" i="1"/>
  <c r="K416" i="1"/>
  <c r="Q416" i="1"/>
  <c r="E417" i="1"/>
  <c r="F417" i="1"/>
  <c r="G417" i="1"/>
  <c r="I417" i="1"/>
  <c r="Q417" i="1"/>
  <c r="E418" i="1"/>
  <c r="F418" i="1"/>
  <c r="G418" i="1"/>
  <c r="K418" i="1"/>
  <c r="Q418" i="1"/>
  <c r="E419" i="1"/>
  <c r="F419" i="1"/>
  <c r="G419" i="1"/>
  <c r="J419" i="1"/>
  <c r="Q419" i="1"/>
  <c r="E420" i="1"/>
  <c r="F420" i="1"/>
  <c r="G420" i="1"/>
  <c r="K420" i="1"/>
  <c r="Q420" i="1"/>
  <c r="E421" i="1"/>
  <c r="F421" i="1"/>
  <c r="G421" i="1"/>
  <c r="K421" i="1"/>
  <c r="Q421" i="1"/>
  <c r="E422" i="1"/>
  <c r="F422" i="1"/>
  <c r="G422" i="1"/>
  <c r="K422" i="1"/>
  <c r="Q422" i="1"/>
  <c r="E484" i="1"/>
  <c r="F484" i="1"/>
  <c r="G484" i="1"/>
  <c r="K484" i="1"/>
  <c r="Q484" i="1"/>
  <c r="E485" i="1"/>
  <c r="F485" i="1"/>
  <c r="G485" i="1"/>
  <c r="K485" i="1"/>
  <c r="Q485" i="1"/>
  <c r="E423" i="1"/>
  <c r="F423" i="1"/>
  <c r="G423" i="1"/>
  <c r="K423" i="1"/>
  <c r="Q423" i="1"/>
  <c r="E424" i="1"/>
  <c r="F424" i="1"/>
  <c r="G424" i="1"/>
  <c r="K424" i="1"/>
  <c r="Q424" i="1"/>
  <c r="E425" i="1"/>
  <c r="F425" i="1"/>
  <c r="G425" i="1"/>
  <c r="J425" i="1"/>
  <c r="Q425" i="1"/>
  <c r="E426" i="1"/>
  <c r="F426" i="1"/>
  <c r="G426" i="1"/>
  <c r="J426" i="1"/>
  <c r="Q426" i="1"/>
  <c r="E427" i="1"/>
  <c r="F427" i="1"/>
  <c r="G427" i="1"/>
  <c r="K427" i="1"/>
  <c r="Q427" i="1"/>
  <c r="E428" i="1"/>
  <c r="F428" i="1"/>
  <c r="G428" i="1"/>
  <c r="K428" i="1"/>
  <c r="Q428" i="1"/>
  <c r="E711" i="1"/>
  <c r="F711" i="1"/>
  <c r="G711" i="1"/>
  <c r="J711" i="1" s="1"/>
  <c r="Q711" i="1"/>
  <c r="E429" i="1"/>
  <c r="F429" i="1"/>
  <c r="G429" i="1"/>
  <c r="K429" i="1"/>
  <c r="Q429" i="1"/>
  <c r="E430" i="1"/>
  <c r="F430" i="1"/>
  <c r="G430" i="1"/>
  <c r="K430" i="1"/>
  <c r="Q430" i="1"/>
  <c r="E431" i="1"/>
  <c r="F431" i="1"/>
  <c r="G431" i="1"/>
  <c r="K431" i="1"/>
  <c r="Q431" i="1"/>
  <c r="E432" i="1"/>
  <c r="F432" i="1"/>
  <c r="G432" i="1"/>
  <c r="K432" i="1"/>
  <c r="Q432" i="1"/>
  <c r="E433" i="1"/>
  <c r="F433" i="1"/>
  <c r="G433" i="1"/>
  <c r="K433" i="1"/>
  <c r="Q433" i="1"/>
  <c r="E434" i="1"/>
  <c r="F434" i="1"/>
  <c r="G434" i="1"/>
  <c r="K434" i="1"/>
  <c r="Q434" i="1"/>
  <c r="E435" i="1"/>
  <c r="F435" i="1"/>
  <c r="G435" i="1"/>
  <c r="K435" i="1"/>
  <c r="Q435" i="1"/>
  <c r="E436" i="1"/>
  <c r="F436" i="1"/>
  <c r="G436" i="1"/>
  <c r="K436" i="1"/>
  <c r="Q436" i="1"/>
  <c r="E437" i="1"/>
  <c r="F437" i="1"/>
  <c r="G437" i="1"/>
  <c r="K437" i="1"/>
  <c r="Q437" i="1"/>
  <c r="E438" i="1"/>
  <c r="F438" i="1"/>
  <c r="G438" i="1"/>
  <c r="K438" i="1"/>
  <c r="Q438" i="1"/>
  <c r="E439" i="1"/>
  <c r="F439" i="1"/>
  <c r="G439" i="1"/>
  <c r="K439" i="1"/>
  <c r="Q439" i="1"/>
  <c r="E440" i="1"/>
  <c r="F440" i="1"/>
  <c r="G440" i="1"/>
  <c r="K440" i="1"/>
  <c r="Q440" i="1"/>
  <c r="E441" i="1"/>
  <c r="F441" i="1"/>
  <c r="G441" i="1"/>
  <c r="K441" i="1"/>
  <c r="Q441" i="1"/>
  <c r="E486" i="1"/>
  <c r="F486" i="1"/>
  <c r="G486" i="1"/>
  <c r="K486" i="1"/>
  <c r="Q486" i="1"/>
  <c r="E487" i="1"/>
  <c r="F487" i="1"/>
  <c r="G487" i="1"/>
  <c r="K487" i="1"/>
  <c r="Q487" i="1"/>
  <c r="E442" i="1"/>
  <c r="F442" i="1"/>
  <c r="G442" i="1"/>
  <c r="K442" i="1"/>
  <c r="Q442" i="1"/>
  <c r="E443" i="1"/>
  <c r="F443" i="1"/>
  <c r="G443" i="1"/>
  <c r="K443" i="1"/>
  <c r="Q443" i="1"/>
  <c r="E444" i="1"/>
  <c r="F444" i="1"/>
  <c r="G444" i="1"/>
  <c r="K444" i="1"/>
  <c r="Q444" i="1"/>
  <c r="E445" i="1"/>
  <c r="F445" i="1"/>
  <c r="G445" i="1"/>
  <c r="K445" i="1"/>
  <c r="Q445" i="1"/>
  <c r="E446" i="1"/>
  <c r="F446" i="1"/>
  <c r="G446" i="1"/>
  <c r="K446" i="1"/>
  <c r="Q446" i="1"/>
  <c r="A11" i="2"/>
  <c r="C11" i="2"/>
  <c r="E11" i="2"/>
  <c r="D11" i="2"/>
  <c r="G11" i="2"/>
  <c r="H11" i="2"/>
  <c r="B11" i="2"/>
  <c r="A12" i="2"/>
  <c r="B12" i="2"/>
  <c r="C12" i="2"/>
  <c r="D12" i="2"/>
  <c r="E12" i="2"/>
  <c r="G12" i="2"/>
  <c r="H12" i="2"/>
  <c r="A13" i="2"/>
  <c r="C13" i="2"/>
  <c r="E13" i="2"/>
  <c r="D13" i="2"/>
  <c r="G13" i="2"/>
  <c r="H13" i="2"/>
  <c r="B13" i="2"/>
  <c r="A14" i="2"/>
  <c r="C14" i="2"/>
  <c r="D14" i="2"/>
  <c r="E14" i="2"/>
  <c r="G14" i="2"/>
  <c r="H14" i="2"/>
  <c r="B14" i="2"/>
  <c r="A15" i="2"/>
  <c r="B15" i="2"/>
  <c r="D15" i="2"/>
  <c r="E15" i="2"/>
  <c r="G15" i="2"/>
  <c r="C15" i="2"/>
  <c r="H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C18" i="2"/>
  <c r="D18" i="2"/>
  <c r="E18" i="2"/>
  <c r="G18" i="2"/>
  <c r="H18" i="2"/>
  <c r="B18" i="2"/>
  <c r="A19" i="2"/>
  <c r="B19" i="2"/>
  <c r="D19" i="2"/>
  <c r="G19" i="2"/>
  <c r="C19" i="2"/>
  <c r="E19" i="2"/>
  <c r="H19" i="2"/>
  <c r="A20" i="2"/>
  <c r="B20" i="2"/>
  <c r="C20" i="2"/>
  <c r="E20" i="2"/>
  <c r="F20" i="2"/>
  <c r="D20" i="2"/>
  <c r="G20" i="2"/>
  <c r="H20" i="2"/>
  <c r="A21" i="2"/>
  <c r="B21" i="2"/>
  <c r="C21" i="2"/>
  <c r="E21" i="2"/>
  <c r="F21" i="2"/>
  <c r="D21" i="2"/>
  <c r="G21" i="2"/>
  <c r="H21" i="2"/>
  <c r="A22" i="2"/>
  <c r="B22" i="2"/>
  <c r="C22" i="2"/>
  <c r="E22" i="2"/>
  <c r="F22" i="2"/>
  <c r="D22" i="2"/>
  <c r="G22" i="2"/>
  <c r="H22" i="2"/>
  <c r="A23" i="2"/>
  <c r="B23" i="2"/>
  <c r="D23" i="2"/>
  <c r="G23" i="2"/>
  <c r="C23" i="2"/>
  <c r="E23" i="2"/>
  <c r="H23" i="2"/>
  <c r="A24" i="2"/>
  <c r="C24" i="2"/>
  <c r="E24" i="2"/>
  <c r="D24" i="2"/>
  <c r="G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C33" i="2"/>
  <c r="D33" i="2"/>
  <c r="E33" i="2"/>
  <c r="G33" i="2"/>
  <c r="H33" i="2"/>
  <c r="B33" i="2"/>
  <c r="A34" i="2"/>
  <c r="B34" i="2"/>
  <c r="D34" i="2"/>
  <c r="E34" i="2"/>
  <c r="G34" i="2"/>
  <c r="C34" i="2"/>
  <c r="H34" i="2"/>
  <c r="A35" i="2"/>
  <c r="D35" i="2"/>
  <c r="G35" i="2"/>
  <c r="C35" i="2"/>
  <c r="E35" i="2"/>
  <c r="H35" i="2"/>
  <c r="B35" i="2"/>
  <c r="A36" i="2"/>
  <c r="C36" i="2"/>
  <c r="E36" i="2"/>
  <c r="D36" i="2"/>
  <c r="G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D43" i="2"/>
  <c r="G43" i="2"/>
  <c r="C43" i="2"/>
  <c r="E43" i="2"/>
  <c r="H43" i="2"/>
  <c r="B43" i="2"/>
  <c r="A44" i="2"/>
  <c r="C44" i="2"/>
  <c r="E44" i="2"/>
  <c r="D44" i="2"/>
  <c r="G44" i="2"/>
  <c r="H44" i="2"/>
  <c r="B44" i="2"/>
  <c r="A45" i="2"/>
  <c r="C45" i="2"/>
  <c r="D45" i="2"/>
  <c r="E45" i="2"/>
  <c r="G45" i="2"/>
  <c r="H45" i="2"/>
  <c r="B45" i="2"/>
  <c r="A46" i="2"/>
  <c r="B46" i="2"/>
  <c r="D46" i="2"/>
  <c r="G46" i="2"/>
  <c r="C46" i="2"/>
  <c r="E46" i="2"/>
  <c r="H46" i="2"/>
  <c r="A47" i="2"/>
  <c r="B47" i="2"/>
  <c r="C47" i="2"/>
  <c r="E47" i="2"/>
  <c r="D47" i="2"/>
  <c r="G47" i="2"/>
  <c r="H47" i="2"/>
  <c r="A48" i="2"/>
  <c r="C48" i="2"/>
  <c r="E48" i="2"/>
  <c r="D48" i="2"/>
  <c r="G48" i="2"/>
  <c r="H48" i="2"/>
  <c r="B48" i="2"/>
  <c r="A49" i="2"/>
  <c r="C49" i="2"/>
  <c r="D49" i="2"/>
  <c r="E49" i="2"/>
  <c r="G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C52" i="2"/>
  <c r="E52" i="2"/>
  <c r="D52" i="2"/>
  <c r="G52" i="2"/>
  <c r="H52" i="2"/>
  <c r="B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B55" i="2"/>
  <c r="C55" i="2"/>
  <c r="E55" i="2"/>
  <c r="D55" i="2"/>
  <c r="G55" i="2"/>
  <c r="H55" i="2"/>
  <c r="A56" i="2"/>
  <c r="C56" i="2"/>
  <c r="E56" i="2"/>
  <c r="D56" i="2"/>
  <c r="G56" i="2"/>
  <c r="H56" i="2"/>
  <c r="B56" i="2"/>
  <c r="A57" i="2"/>
  <c r="C57" i="2"/>
  <c r="D57" i="2"/>
  <c r="E57" i="2"/>
  <c r="G57" i="2"/>
  <c r="H57" i="2"/>
  <c r="B57" i="2"/>
  <c r="A58" i="2"/>
  <c r="B58" i="2"/>
  <c r="D58" i="2"/>
  <c r="E58" i="2"/>
  <c r="G58" i="2"/>
  <c r="C58" i="2"/>
  <c r="H58" i="2"/>
  <c r="A59" i="2"/>
  <c r="D59" i="2"/>
  <c r="G59" i="2"/>
  <c r="C59" i="2"/>
  <c r="E59" i="2"/>
  <c r="H59" i="2"/>
  <c r="B59" i="2"/>
  <c r="A60" i="2"/>
  <c r="C60" i="2"/>
  <c r="E60" i="2"/>
  <c r="D60" i="2"/>
  <c r="G60" i="2"/>
  <c r="H60" i="2"/>
  <c r="B60" i="2"/>
  <c r="A61" i="2"/>
  <c r="C61" i="2"/>
  <c r="D61" i="2"/>
  <c r="E61" i="2"/>
  <c r="G61" i="2"/>
  <c r="H61" i="2"/>
  <c r="B61" i="2"/>
  <c r="A62" i="2"/>
  <c r="B62" i="2"/>
  <c r="D62" i="2"/>
  <c r="G62" i="2"/>
  <c r="C62" i="2"/>
  <c r="E62" i="2"/>
  <c r="H62" i="2"/>
  <c r="A63" i="2"/>
  <c r="B63" i="2"/>
  <c r="C63" i="2"/>
  <c r="E63" i="2"/>
  <c r="D63" i="2"/>
  <c r="G63" i="2"/>
  <c r="H63" i="2"/>
  <c r="A64" i="2"/>
  <c r="C64" i="2"/>
  <c r="E64" i="2"/>
  <c r="D64" i="2"/>
  <c r="G64" i="2"/>
  <c r="H64" i="2"/>
  <c r="B64" i="2"/>
  <c r="A65" i="2"/>
  <c r="C65" i="2"/>
  <c r="D65" i="2"/>
  <c r="E65" i="2"/>
  <c r="G65" i="2"/>
  <c r="H65" i="2"/>
  <c r="B65" i="2"/>
  <c r="A66" i="2"/>
  <c r="B66" i="2"/>
  <c r="D66" i="2"/>
  <c r="E66" i="2"/>
  <c r="G66" i="2"/>
  <c r="C66" i="2"/>
  <c r="H66" i="2"/>
  <c r="A67" i="2"/>
  <c r="D67" i="2"/>
  <c r="G67" i="2"/>
  <c r="C67" i="2"/>
  <c r="E67" i="2"/>
  <c r="H67" i="2"/>
  <c r="B67" i="2"/>
  <c r="A68" i="2"/>
  <c r="C68" i="2"/>
  <c r="E68" i="2"/>
  <c r="D68" i="2"/>
  <c r="G68" i="2"/>
  <c r="H68" i="2"/>
  <c r="B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B71" i="2"/>
  <c r="C71" i="2"/>
  <c r="E71" i="2"/>
  <c r="D71" i="2"/>
  <c r="G71" i="2"/>
  <c r="H71" i="2"/>
  <c r="A72" i="2"/>
  <c r="C72" i="2"/>
  <c r="E72" i="2"/>
  <c r="D72" i="2"/>
  <c r="G72" i="2"/>
  <c r="H72" i="2"/>
  <c r="B72" i="2"/>
  <c r="A73" i="2"/>
  <c r="C73" i="2"/>
  <c r="D73" i="2"/>
  <c r="E73" i="2"/>
  <c r="G73" i="2"/>
  <c r="H73" i="2"/>
  <c r="B73" i="2"/>
  <c r="A74" i="2"/>
  <c r="B74" i="2"/>
  <c r="D74" i="2"/>
  <c r="E74" i="2"/>
  <c r="G74" i="2"/>
  <c r="C74" i="2"/>
  <c r="H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C77" i="2"/>
  <c r="D77" i="2"/>
  <c r="E77" i="2"/>
  <c r="G77" i="2"/>
  <c r="H77" i="2"/>
  <c r="B77" i="2"/>
  <c r="A78" i="2"/>
  <c r="B78" i="2"/>
  <c r="D78" i="2"/>
  <c r="G78" i="2"/>
  <c r="C78" i="2"/>
  <c r="E78" i="2"/>
  <c r="H78" i="2"/>
  <c r="A79" i="2"/>
  <c r="B79" i="2"/>
  <c r="C79" i="2"/>
  <c r="E79" i="2"/>
  <c r="D79" i="2"/>
  <c r="G79" i="2"/>
  <c r="H79" i="2"/>
  <c r="A80" i="2"/>
  <c r="C80" i="2"/>
  <c r="E80" i="2"/>
  <c r="D80" i="2"/>
  <c r="G80" i="2"/>
  <c r="H80" i="2"/>
  <c r="B80" i="2"/>
  <c r="A81" i="2"/>
  <c r="C81" i="2"/>
  <c r="D81" i="2"/>
  <c r="E81" i="2"/>
  <c r="G81" i="2"/>
  <c r="H81" i="2"/>
  <c r="B81" i="2"/>
  <c r="A82" i="2"/>
  <c r="B82" i="2"/>
  <c r="D82" i="2"/>
  <c r="E82" i="2"/>
  <c r="G82" i="2"/>
  <c r="C82" i="2"/>
  <c r="H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C85" i="2"/>
  <c r="D85" i="2"/>
  <c r="E85" i="2"/>
  <c r="G85" i="2"/>
  <c r="H85" i="2"/>
  <c r="B85" i="2"/>
  <c r="A86" i="2"/>
  <c r="B86" i="2"/>
  <c r="D86" i="2"/>
  <c r="G86" i="2"/>
  <c r="C86" i="2"/>
  <c r="E86" i="2"/>
  <c r="H86" i="2"/>
  <c r="A87" i="2"/>
  <c r="B87" i="2"/>
  <c r="C87" i="2"/>
  <c r="E87" i="2"/>
  <c r="D87" i="2"/>
  <c r="G87" i="2"/>
  <c r="H87" i="2"/>
  <c r="A88" i="2"/>
  <c r="C88" i="2"/>
  <c r="E88" i="2"/>
  <c r="D88" i="2"/>
  <c r="G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D91" i="2"/>
  <c r="G91" i="2"/>
  <c r="C91" i="2"/>
  <c r="E91" i="2"/>
  <c r="H91" i="2"/>
  <c r="B91" i="2"/>
  <c r="A92" i="2"/>
  <c r="C92" i="2"/>
  <c r="E92" i="2"/>
  <c r="D92" i="2"/>
  <c r="G92" i="2"/>
  <c r="H92" i="2"/>
  <c r="B92" i="2"/>
  <c r="A93" i="2"/>
  <c r="C93" i="2"/>
  <c r="D93" i="2"/>
  <c r="E93" i="2"/>
  <c r="G93" i="2"/>
  <c r="H93" i="2"/>
  <c r="B93" i="2"/>
  <c r="A94" i="2"/>
  <c r="B94" i="2"/>
  <c r="D94" i="2"/>
  <c r="G94" i="2"/>
  <c r="C94" i="2"/>
  <c r="E94" i="2"/>
  <c r="H94" i="2"/>
  <c r="A95" i="2"/>
  <c r="B95" i="2"/>
  <c r="C95" i="2"/>
  <c r="E95" i="2"/>
  <c r="D95" i="2"/>
  <c r="G95" i="2"/>
  <c r="H95" i="2"/>
  <c r="A96" i="2"/>
  <c r="C96" i="2"/>
  <c r="E96" i="2"/>
  <c r="D96" i="2"/>
  <c r="G96" i="2"/>
  <c r="H96" i="2"/>
  <c r="B96" i="2"/>
  <c r="A97" i="2"/>
  <c r="C97" i="2"/>
  <c r="D97" i="2"/>
  <c r="E97" i="2"/>
  <c r="G97" i="2"/>
  <c r="H97" i="2"/>
  <c r="B97" i="2"/>
  <c r="A98" i="2"/>
  <c r="B98" i="2"/>
  <c r="D98" i="2"/>
  <c r="G98" i="2"/>
  <c r="C98" i="2"/>
  <c r="E98" i="2"/>
  <c r="H98" i="2"/>
  <c r="A99" i="2"/>
  <c r="D99" i="2"/>
  <c r="G99" i="2"/>
  <c r="C99" i="2"/>
  <c r="E99" i="2"/>
  <c r="H99" i="2"/>
  <c r="B99" i="2"/>
  <c r="A100" i="2"/>
  <c r="C100" i="2"/>
  <c r="E100" i="2"/>
  <c r="D100" i="2"/>
  <c r="G100" i="2"/>
  <c r="H100" i="2"/>
  <c r="B100" i="2"/>
  <c r="A101" i="2"/>
  <c r="C101" i="2"/>
  <c r="D101" i="2"/>
  <c r="E101" i="2"/>
  <c r="G101" i="2"/>
  <c r="H101" i="2"/>
  <c r="B101" i="2"/>
  <c r="A102" i="2"/>
  <c r="B102" i="2"/>
  <c r="D102" i="2"/>
  <c r="G102" i="2"/>
  <c r="C102" i="2"/>
  <c r="H102" i="2"/>
  <c r="A103" i="2"/>
  <c r="B103" i="2"/>
  <c r="C103" i="2"/>
  <c r="E103" i="2"/>
  <c r="D103" i="2"/>
  <c r="G103" i="2"/>
  <c r="H103" i="2"/>
  <c r="A104" i="2"/>
  <c r="C104" i="2"/>
  <c r="E104" i="2"/>
  <c r="D104" i="2"/>
  <c r="G104" i="2"/>
  <c r="H104" i="2"/>
  <c r="B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E106" i="2"/>
  <c r="H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E110" i="2"/>
  <c r="H110" i="2"/>
  <c r="A111" i="2"/>
  <c r="B111" i="2"/>
  <c r="C111" i="2"/>
  <c r="E111" i="2"/>
  <c r="D111" i="2"/>
  <c r="G111" i="2"/>
  <c r="H111" i="2"/>
  <c r="A112" i="2"/>
  <c r="C112" i="2"/>
  <c r="E112" i="2"/>
  <c r="D112" i="2"/>
  <c r="G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B119" i="2"/>
  <c r="C119" i="2"/>
  <c r="E119" i="2"/>
  <c r="D119" i="2"/>
  <c r="G119" i="2"/>
  <c r="H119" i="2"/>
  <c r="A120" i="2"/>
  <c r="C120" i="2"/>
  <c r="E120" i="2"/>
  <c r="D120" i="2"/>
  <c r="G120" i="2"/>
  <c r="H120" i="2"/>
  <c r="B120" i="2"/>
  <c r="A121" i="2"/>
  <c r="C121" i="2"/>
  <c r="D121" i="2"/>
  <c r="E121" i="2"/>
  <c r="G121" i="2"/>
  <c r="H121" i="2"/>
  <c r="B121" i="2"/>
  <c r="A122" i="2"/>
  <c r="B122" i="2"/>
  <c r="D122" i="2"/>
  <c r="E122" i="2"/>
  <c r="G122" i="2"/>
  <c r="C122" i="2"/>
  <c r="H122" i="2"/>
  <c r="A123" i="2"/>
  <c r="D123" i="2"/>
  <c r="G123" i="2"/>
  <c r="C123" i="2"/>
  <c r="E123" i="2"/>
  <c r="H123" i="2"/>
  <c r="B123" i="2"/>
  <c r="A124" i="2"/>
  <c r="C124" i="2"/>
  <c r="E124" i="2"/>
  <c r="D124" i="2"/>
  <c r="G124" i="2"/>
  <c r="H124" i="2"/>
  <c r="B124" i="2"/>
  <c r="A125" i="2"/>
  <c r="C125" i="2"/>
  <c r="D125" i="2"/>
  <c r="E125" i="2"/>
  <c r="G125" i="2"/>
  <c r="H125" i="2"/>
  <c r="B125" i="2"/>
  <c r="A126" i="2"/>
  <c r="B126" i="2"/>
  <c r="D126" i="2"/>
  <c r="G126" i="2"/>
  <c r="C126" i="2"/>
  <c r="E126" i="2"/>
  <c r="H126" i="2"/>
  <c r="A127" i="2"/>
  <c r="B127" i="2"/>
  <c r="C127" i="2"/>
  <c r="E127" i="2"/>
  <c r="D127" i="2"/>
  <c r="G127" i="2"/>
  <c r="H127" i="2"/>
  <c r="A128" i="2"/>
  <c r="C128" i="2"/>
  <c r="E128" i="2"/>
  <c r="D128" i="2"/>
  <c r="G128" i="2"/>
  <c r="H128" i="2"/>
  <c r="B128" i="2"/>
  <c r="A129" i="2"/>
  <c r="C129" i="2"/>
  <c r="D129" i="2"/>
  <c r="E129" i="2"/>
  <c r="G129" i="2"/>
  <c r="H129" i="2"/>
  <c r="B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C132" i="2"/>
  <c r="E132" i="2"/>
  <c r="D132" i="2"/>
  <c r="G132" i="2"/>
  <c r="H132" i="2"/>
  <c r="B132" i="2"/>
  <c r="A133" i="2"/>
  <c r="C133" i="2"/>
  <c r="D133" i="2"/>
  <c r="E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C136" i="2"/>
  <c r="E136" i="2"/>
  <c r="D136" i="2"/>
  <c r="G136" i="2"/>
  <c r="H136" i="2"/>
  <c r="B136" i="2"/>
  <c r="A137" i="2"/>
  <c r="C137" i="2"/>
  <c r="D137" i="2"/>
  <c r="E137" i="2"/>
  <c r="G137" i="2"/>
  <c r="H137" i="2"/>
  <c r="B137" i="2"/>
  <c r="A138" i="2"/>
  <c r="B138" i="2"/>
  <c r="D138" i="2"/>
  <c r="E138" i="2"/>
  <c r="G138" i="2"/>
  <c r="C138" i="2"/>
  <c r="H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E143" i="2"/>
  <c r="D143" i="2"/>
  <c r="G143" i="2"/>
  <c r="H143" i="2"/>
  <c r="A144" i="2"/>
  <c r="C144" i="2"/>
  <c r="E144" i="2"/>
  <c r="D144" i="2"/>
  <c r="G144" i="2"/>
  <c r="H144" i="2"/>
  <c r="B144" i="2"/>
  <c r="A145" i="2"/>
  <c r="C145" i="2"/>
  <c r="D145" i="2"/>
  <c r="E145" i="2"/>
  <c r="G145" i="2"/>
  <c r="H145" i="2"/>
  <c r="B145" i="2"/>
  <c r="A146" i="2"/>
  <c r="B146" i="2"/>
  <c r="D146" i="2"/>
  <c r="G146" i="2"/>
  <c r="C146" i="2"/>
  <c r="E146" i="2"/>
  <c r="H146" i="2"/>
  <c r="A147" i="2"/>
  <c r="C147" i="2"/>
  <c r="E147" i="2"/>
  <c r="D147" i="2"/>
  <c r="G147" i="2"/>
  <c r="H147" i="2"/>
  <c r="B147" i="2"/>
  <c r="A148" i="2"/>
  <c r="C148" i="2"/>
  <c r="E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C152" i="2"/>
  <c r="E152" i="2"/>
  <c r="D152" i="2"/>
  <c r="G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E154" i="2"/>
  <c r="G154" i="2"/>
  <c r="C154" i="2"/>
  <c r="H154" i="2"/>
  <c r="A155" i="2"/>
  <c r="D155" i="2"/>
  <c r="G155" i="2"/>
  <c r="C155" i="2"/>
  <c r="E155" i="2"/>
  <c r="H155" i="2"/>
  <c r="B155" i="2"/>
  <c r="A156" i="2"/>
  <c r="C156" i="2"/>
  <c r="E156" i="2"/>
  <c r="D156" i="2"/>
  <c r="G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B159" i="2"/>
  <c r="C159" i="2"/>
  <c r="E159" i="2"/>
  <c r="D159" i="2"/>
  <c r="G159" i="2"/>
  <c r="H159" i="2"/>
  <c r="A160" i="2"/>
  <c r="C160" i="2"/>
  <c r="E160" i="2"/>
  <c r="D160" i="2"/>
  <c r="G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C168" i="2"/>
  <c r="E168" i="2"/>
  <c r="D168" i="2"/>
  <c r="G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E170" i="2"/>
  <c r="G170" i="2"/>
  <c r="C170" i="2"/>
  <c r="H170" i="2"/>
  <c r="A171" i="2"/>
  <c r="D171" i="2"/>
  <c r="G171" i="2"/>
  <c r="C171" i="2"/>
  <c r="E171" i="2"/>
  <c r="H171" i="2"/>
  <c r="B171" i="2"/>
  <c r="A172" i="2"/>
  <c r="C172" i="2"/>
  <c r="E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E174" i="2"/>
  <c r="H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C184" i="2"/>
  <c r="E184" i="2"/>
  <c r="D184" i="2"/>
  <c r="G184" i="2"/>
  <c r="H184" i="2"/>
  <c r="B184" i="2"/>
  <c r="A185" i="2"/>
  <c r="C185" i="2"/>
  <c r="D185" i="2"/>
  <c r="E185" i="2"/>
  <c r="G185" i="2"/>
  <c r="H185" i="2"/>
  <c r="B185" i="2"/>
  <c r="A186" i="2"/>
  <c r="B186" i="2"/>
  <c r="D186" i="2"/>
  <c r="E186" i="2"/>
  <c r="G186" i="2"/>
  <c r="C186" i="2"/>
  <c r="H186" i="2"/>
  <c r="A187" i="2"/>
  <c r="D187" i="2"/>
  <c r="G187" i="2"/>
  <c r="C187" i="2"/>
  <c r="E187" i="2"/>
  <c r="H187" i="2"/>
  <c r="B187" i="2"/>
  <c r="A188" i="2"/>
  <c r="C188" i="2"/>
  <c r="E188" i="2"/>
  <c r="D188" i="2"/>
  <c r="G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C192" i="2"/>
  <c r="E192" i="2"/>
  <c r="D192" i="2"/>
  <c r="G192" i="2"/>
  <c r="H192" i="2"/>
  <c r="B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G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E198" i="2"/>
  <c r="H198" i="2"/>
  <c r="A199" i="2"/>
  <c r="B199" i="2"/>
  <c r="C199" i="2"/>
  <c r="E199" i="2"/>
  <c r="D199" i="2"/>
  <c r="G199" i="2"/>
  <c r="H199" i="2"/>
  <c r="A200" i="2"/>
  <c r="C200" i="2"/>
  <c r="D200" i="2"/>
  <c r="G200" i="2"/>
  <c r="H200" i="2"/>
  <c r="B200" i="2"/>
  <c r="A201" i="2"/>
  <c r="C201" i="2"/>
  <c r="D201" i="2"/>
  <c r="E201" i="2"/>
  <c r="G201" i="2"/>
  <c r="H201" i="2"/>
  <c r="B201" i="2"/>
  <c r="A202" i="2"/>
  <c r="B202" i="2"/>
  <c r="D202" i="2"/>
  <c r="G202" i="2"/>
  <c r="C202" i="2"/>
  <c r="H202" i="2"/>
  <c r="A203" i="2"/>
  <c r="D203" i="2"/>
  <c r="G203" i="2"/>
  <c r="C203" i="2"/>
  <c r="E203" i="2"/>
  <c r="H203" i="2"/>
  <c r="B203" i="2"/>
  <c r="A204" i="2"/>
  <c r="C204" i="2"/>
  <c r="E204" i="2"/>
  <c r="D204" i="2"/>
  <c r="G204" i="2"/>
  <c r="H204" i="2"/>
  <c r="B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C209" i="2"/>
  <c r="D209" i="2"/>
  <c r="E209" i="2"/>
  <c r="G209" i="2"/>
  <c r="H209" i="2"/>
  <c r="B209" i="2"/>
  <c r="A210" i="2"/>
  <c r="B210" i="2"/>
  <c r="D210" i="2"/>
  <c r="G210" i="2"/>
  <c r="C210" i="2"/>
  <c r="E210" i="2"/>
  <c r="H210" i="2"/>
  <c r="A211" i="2"/>
  <c r="C211" i="2"/>
  <c r="E211" i="2"/>
  <c r="D211" i="2"/>
  <c r="G211" i="2"/>
  <c r="H211" i="2"/>
  <c r="B211" i="2"/>
  <c r="A212" i="2"/>
  <c r="C212" i="2"/>
  <c r="E212" i="2"/>
  <c r="D212" i="2"/>
  <c r="G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C216" i="2"/>
  <c r="D216" i="2"/>
  <c r="G216" i="2"/>
  <c r="H216" i="2"/>
  <c r="B216" i="2"/>
  <c r="A217" i="2"/>
  <c r="C217" i="2"/>
  <c r="D217" i="2"/>
  <c r="E217" i="2"/>
  <c r="G217" i="2"/>
  <c r="H217" i="2"/>
  <c r="B217" i="2"/>
  <c r="A218" i="2"/>
  <c r="B218" i="2"/>
  <c r="D218" i="2"/>
  <c r="G218" i="2"/>
  <c r="C218" i="2"/>
  <c r="E218" i="2"/>
  <c r="H218" i="2"/>
  <c r="A219" i="2"/>
  <c r="D219" i="2"/>
  <c r="G219" i="2"/>
  <c r="C219" i="2"/>
  <c r="E219" i="2"/>
  <c r="H219" i="2"/>
  <c r="B219" i="2"/>
  <c r="A220" i="2"/>
  <c r="C220" i="2"/>
  <c r="E220" i="2"/>
  <c r="D220" i="2"/>
  <c r="G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E222" i="2"/>
  <c r="G222" i="2"/>
  <c r="C222" i="2"/>
  <c r="H222" i="2"/>
  <c r="A223" i="2"/>
  <c r="B223" i="2"/>
  <c r="D223" i="2"/>
  <c r="G223" i="2"/>
  <c r="C223" i="2"/>
  <c r="E223" i="2"/>
  <c r="H223" i="2"/>
  <c r="A224" i="2"/>
  <c r="C224" i="2"/>
  <c r="E224" i="2"/>
  <c r="D224" i="2"/>
  <c r="G224" i="2"/>
  <c r="H224" i="2"/>
  <c r="B224" i="2"/>
  <c r="A225" i="2"/>
  <c r="C225" i="2"/>
  <c r="D225" i="2"/>
  <c r="E225" i="2"/>
  <c r="G225" i="2"/>
  <c r="H225" i="2"/>
  <c r="B225" i="2"/>
  <c r="A226" i="2"/>
  <c r="B226" i="2"/>
  <c r="D226" i="2"/>
  <c r="E226" i="2"/>
  <c r="G226" i="2"/>
  <c r="C226" i="2"/>
  <c r="H226" i="2"/>
  <c r="A227" i="2"/>
  <c r="C227" i="2"/>
  <c r="E227" i="2"/>
  <c r="D227" i="2"/>
  <c r="G227" i="2"/>
  <c r="H227" i="2"/>
  <c r="B227" i="2"/>
  <c r="A228" i="2"/>
  <c r="C228" i="2"/>
  <c r="E228" i="2"/>
  <c r="D228" i="2"/>
  <c r="G228" i="2"/>
  <c r="H228" i="2"/>
  <c r="B228" i="2"/>
  <c r="A229" i="2"/>
  <c r="C229" i="2"/>
  <c r="D229" i="2"/>
  <c r="E229" i="2"/>
  <c r="G229" i="2"/>
  <c r="H229" i="2"/>
  <c r="B229" i="2"/>
  <c r="A230" i="2"/>
  <c r="B230" i="2"/>
  <c r="D230" i="2"/>
  <c r="G230" i="2"/>
  <c r="C230" i="2"/>
  <c r="E230" i="2"/>
  <c r="H230" i="2"/>
  <c r="A231" i="2"/>
  <c r="B231" i="2"/>
  <c r="D231" i="2"/>
  <c r="G231" i="2"/>
  <c r="C231" i="2"/>
  <c r="E231" i="2"/>
  <c r="H231" i="2"/>
  <c r="A232" i="2"/>
  <c r="C232" i="2"/>
  <c r="E232" i="2"/>
  <c r="D232" i="2"/>
  <c r="G232" i="2"/>
  <c r="H232" i="2"/>
  <c r="B232" i="2"/>
  <c r="A233" i="2"/>
  <c r="C233" i="2"/>
  <c r="D233" i="2"/>
  <c r="E233" i="2"/>
  <c r="G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C237" i="2"/>
  <c r="D237" i="2"/>
  <c r="E237" i="2"/>
  <c r="G237" i="2"/>
  <c r="H237" i="2"/>
  <c r="B237" i="2"/>
  <c r="A238" i="2"/>
  <c r="B238" i="2"/>
  <c r="D238" i="2"/>
  <c r="G238" i="2"/>
  <c r="C238" i="2"/>
  <c r="E238" i="2"/>
  <c r="H238" i="2"/>
  <c r="A239" i="2"/>
  <c r="D239" i="2"/>
  <c r="G239" i="2"/>
  <c r="C239" i="2"/>
  <c r="E239" i="2"/>
  <c r="H239" i="2"/>
  <c r="B239" i="2"/>
  <c r="A240" i="2"/>
  <c r="C240" i="2"/>
  <c r="E240" i="2"/>
  <c r="D240" i="2"/>
  <c r="G240" i="2"/>
  <c r="H240" i="2"/>
  <c r="B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B243" i="2"/>
  <c r="D243" i="2"/>
  <c r="G243" i="2"/>
  <c r="C243" i="2"/>
  <c r="E243" i="2"/>
  <c r="H243" i="2"/>
  <c r="A244" i="2"/>
  <c r="C244" i="2"/>
  <c r="E244" i="2"/>
  <c r="D244" i="2"/>
  <c r="G244" i="2"/>
  <c r="H244" i="2"/>
  <c r="B244" i="2"/>
  <c r="A245" i="2"/>
  <c r="C245" i="2"/>
  <c r="D245" i="2"/>
  <c r="E245" i="2"/>
  <c r="G245" i="2"/>
  <c r="H245" i="2"/>
  <c r="B245" i="2"/>
  <c r="A246" i="2"/>
  <c r="B246" i="2"/>
  <c r="D246" i="2"/>
  <c r="E246" i="2"/>
  <c r="G246" i="2"/>
  <c r="C246" i="2"/>
  <c r="H246" i="2"/>
  <c r="A247" i="2"/>
  <c r="C247" i="2"/>
  <c r="E247" i="2"/>
  <c r="D247" i="2"/>
  <c r="G247" i="2"/>
  <c r="H247" i="2"/>
  <c r="B247" i="2"/>
  <c r="A248" i="2"/>
  <c r="C248" i="2"/>
  <c r="E248" i="2"/>
  <c r="D248" i="2"/>
  <c r="G248" i="2"/>
  <c r="H248" i="2"/>
  <c r="B248" i="2"/>
  <c r="A249" i="2"/>
  <c r="C249" i="2"/>
  <c r="D249" i="2"/>
  <c r="G249" i="2"/>
  <c r="H249" i="2"/>
  <c r="B249" i="2"/>
  <c r="A250" i="2"/>
  <c r="B250" i="2"/>
  <c r="D250" i="2"/>
  <c r="G250" i="2"/>
  <c r="C250" i="2"/>
  <c r="E250" i="2"/>
  <c r="H250" i="2"/>
  <c r="A251" i="2"/>
  <c r="B251" i="2"/>
  <c r="D251" i="2"/>
  <c r="G251" i="2"/>
  <c r="C251" i="2"/>
  <c r="E251" i="2"/>
  <c r="H251" i="2"/>
  <c r="A252" i="2"/>
  <c r="C252" i="2"/>
  <c r="E252" i="2"/>
  <c r="D252" i="2"/>
  <c r="G252" i="2"/>
  <c r="H252" i="2"/>
  <c r="B252" i="2"/>
  <c r="A253" i="2"/>
  <c r="C253" i="2"/>
  <c r="D253" i="2"/>
  <c r="E253" i="2"/>
  <c r="G253" i="2"/>
  <c r="H253" i="2"/>
  <c r="B253" i="2"/>
  <c r="A254" i="2"/>
  <c r="B254" i="2"/>
  <c r="D254" i="2"/>
  <c r="E254" i="2"/>
  <c r="G254" i="2"/>
  <c r="C254" i="2"/>
  <c r="H254" i="2"/>
  <c r="A255" i="2"/>
  <c r="B255" i="2"/>
  <c r="D255" i="2"/>
  <c r="G255" i="2"/>
  <c r="C255" i="2"/>
  <c r="E255" i="2"/>
  <c r="H255" i="2"/>
  <c r="A256" i="2"/>
  <c r="C256" i="2"/>
  <c r="E256" i="2"/>
  <c r="D256" i="2"/>
  <c r="G256" i="2"/>
  <c r="H256" i="2"/>
  <c r="B256" i="2"/>
  <c r="A257" i="2"/>
  <c r="C257" i="2"/>
  <c r="D257" i="2"/>
  <c r="E257" i="2"/>
  <c r="G257" i="2"/>
  <c r="H257" i="2"/>
  <c r="B257" i="2"/>
  <c r="A258" i="2"/>
  <c r="B258" i="2"/>
  <c r="D258" i="2"/>
  <c r="E258" i="2"/>
  <c r="G258" i="2"/>
  <c r="C258" i="2"/>
  <c r="H258" i="2"/>
  <c r="A259" i="2"/>
  <c r="C259" i="2"/>
  <c r="E259" i="2"/>
  <c r="D259" i="2"/>
  <c r="G259" i="2"/>
  <c r="H259" i="2"/>
  <c r="B259" i="2"/>
  <c r="A260" i="2"/>
  <c r="B260" i="2"/>
  <c r="C260" i="2"/>
  <c r="E260" i="2"/>
  <c r="D260" i="2"/>
  <c r="G260" i="2"/>
  <c r="H260" i="2"/>
  <c r="A261" i="2"/>
  <c r="C261" i="2"/>
  <c r="D261" i="2"/>
  <c r="E261" i="2"/>
  <c r="G261" i="2"/>
  <c r="H261" i="2"/>
  <c r="B261" i="2"/>
  <c r="A262" i="2"/>
  <c r="B262" i="2"/>
  <c r="D262" i="2"/>
  <c r="E262" i="2"/>
  <c r="G262" i="2"/>
  <c r="C262" i="2"/>
  <c r="H262" i="2"/>
  <c r="A263" i="2"/>
  <c r="C263" i="2"/>
  <c r="E263" i="2"/>
  <c r="D263" i="2"/>
  <c r="G263" i="2"/>
  <c r="H263" i="2"/>
  <c r="B263" i="2"/>
  <c r="A264" i="2"/>
  <c r="C264" i="2"/>
  <c r="E264" i="2"/>
  <c r="D264" i="2"/>
  <c r="G264" i="2"/>
  <c r="H264" i="2"/>
  <c r="B264" i="2"/>
  <c r="A265" i="2"/>
  <c r="C265" i="2"/>
  <c r="D265" i="2"/>
  <c r="E265" i="2"/>
  <c r="G265" i="2"/>
  <c r="H265" i="2"/>
  <c r="B265" i="2"/>
  <c r="A266" i="2"/>
  <c r="B266" i="2"/>
  <c r="D266" i="2"/>
  <c r="G266" i="2"/>
  <c r="C266" i="2"/>
  <c r="E266" i="2"/>
  <c r="H266" i="2"/>
  <c r="A267" i="2"/>
  <c r="B267" i="2"/>
  <c r="D267" i="2"/>
  <c r="G267" i="2"/>
  <c r="C267" i="2"/>
  <c r="E267" i="2"/>
  <c r="H267" i="2"/>
  <c r="A268" i="2"/>
  <c r="B268" i="2"/>
  <c r="C268" i="2"/>
  <c r="E268" i="2"/>
  <c r="D268" i="2"/>
  <c r="G268" i="2"/>
  <c r="H268" i="2"/>
  <c r="A269" i="2"/>
  <c r="C269" i="2"/>
  <c r="E269" i="2"/>
  <c r="D269" i="2"/>
  <c r="G269" i="2"/>
  <c r="H269" i="2"/>
  <c r="B269" i="2"/>
  <c r="A270" i="2"/>
  <c r="B270" i="2"/>
  <c r="D270" i="2"/>
  <c r="G270" i="2"/>
  <c r="C270" i="2"/>
  <c r="E270" i="2"/>
  <c r="H270" i="2"/>
  <c r="A271" i="2"/>
  <c r="D271" i="2"/>
  <c r="G271" i="2"/>
  <c r="C271" i="2"/>
  <c r="E271" i="2"/>
  <c r="H271" i="2"/>
  <c r="B271" i="2"/>
  <c r="A272" i="2"/>
  <c r="B272" i="2"/>
  <c r="C272" i="2"/>
  <c r="E272" i="2"/>
  <c r="D272" i="2"/>
  <c r="G272" i="2"/>
  <c r="H272" i="2"/>
  <c r="A273" i="2"/>
  <c r="C273" i="2"/>
  <c r="D273" i="2"/>
  <c r="E273" i="2"/>
  <c r="G273" i="2"/>
  <c r="H273" i="2"/>
  <c r="B273" i="2"/>
  <c r="A274" i="2"/>
  <c r="B274" i="2"/>
  <c r="D274" i="2"/>
  <c r="E274" i="2"/>
  <c r="G274" i="2"/>
  <c r="C274" i="2"/>
  <c r="H274" i="2"/>
  <c r="A275" i="2"/>
  <c r="D275" i="2"/>
  <c r="E275" i="2"/>
  <c r="G275" i="2"/>
  <c r="C275" i="2"/>
  <c r="H275" i="2"/>
  <c r="B275" i="2"/>
  <c r="A276" i="2"/>
  <c r="B276" i="2"/>
  <c r="C276" i="2"/>
  <c r="E276" i="2"/>
  <c r="D276" i="2"/>
  <c r="G276" i="2"/>
  <c r="H276" i="2"/>
  <c r="A277" i="2"/>
  <c r="C277" i="2"/>
  <c r="D277" i="2"/>
  <c r="E277" i="2"/>
  <c r="G277" i="2"/>
  <c r="H277" i="2"/>
  <c r="B277" i="2"/>
  <c r="A278" i="2"/>
  <c r="B278" i="2"/>
  <c r="D278" i="2"/>
  <c r="E278" i="2"/>
  <c r="G278" i="2"/>
  <c r="C278" i="2"/>
  <c r="H278" i="2"/>
  <c r="A279" i="2"/>
  <c r="D279" i="2"/>
  <c r="G279" i="2"/>
  <c r="C279" i="2"/>
  <c r="E279" i="2"/>
  <c r="H279" i="2"/>
  <c r="B279" i="2"/>
  <c r="A280" i="2"/>
  <c r="B280" i="2"/>
  <c r="D280" i="2"/>
  <c r="G280" i="2"/>
  <c r="C280" i="2"/>
  <c r="E280" i="2"/>
  <c r="H280" i="2"/>
  <c r="A281" i="2"/>
  <c r="C281" i="2"/>
  <c r="E281" i="2"/>
  <c r="D281" i="2"/>
  <c r="G281" i="2"/>
  <c r="H281" i="2"/>
  <c r="B281" i="2"/>
  <c r="A282" i="2"/>
  <c r="B282" i="2"/>
  <c r="D282" i="2"/>
  <c r="G282" i="2"/>
  <c r="C282" i="2"/>
  <c r="E282" i="2"/>
  <c r="H282" i="2"/>
  <c r="A283" i="2"/>
  <c r="B283" i="2"/>
  <c r="D283" i="2"/>
  <c r="E283" i="2"/>
  <c r="G283" i="2"/>
  <c r="C283" i="2"/>
  <c r="H283" i="2"/>
  <c r="A284" i="2"/>
  <c r="C284" i="2"/>
  <c r="E284" i="2"/>
  <c r="D284" i="2"/>
  <c r="G284" i="2"/>
  <c r="H284" i="2"/>
  <c r="B284" i="2"/>
  <c r="A285" i="2"/>
  <c r="C285" i="2"/>
  <c r="E285" i="2"/>
  <c r="D285" i="2"/>
  <c r="G285" i="2"/>
  <c r="H285" i="2"/>
  <c r="B285" i="2"/>
  <c r="A286" i="2"/>
  <c r="B286" i="2"/>
  <c r="D286" i="2"/>
  <c r="E286" i="2"/>
  <c r="G286" i="2"/>
  <c r="C286" i="2"/>
  <c r="H286" i="2"/>
  <c r="A287" i="2"/>
  <c r="B287" i="2"/>
  <c r="D287" i="2"/>
  <c r="G287" i="2"/>
  <c r="C287" i="2"/>
  <c r="E287" i="2"/>
  <c r="H287" i="2"/>
  <c r="A288" i="2"/>
  <c r="D288" i="2"/>
  <c r="G288" i="2"/>
  <c r="C288" i="2"/>
  <c r="E288" i="2"/>
  <c r="H288" i="2"/>
  <c r="B288" i="2"/>
  <c r="A289" i="2"/>
  <c r="C289" i="2"/>
  <c r="E289" i="2"/>
  <c r="D289" i="2"/>
  <c r="G289" i="2"/>
  <c r="H289" i="2"/>
  <c r="B289" i="2"/>
  <c r="A290" i="2"/>
  <c r="B290" i="2"/>
  <c r="D290" i="2"/>
  <c r="E290" i="2"/>
  <c r="G290" i="2"/>
  <c r="C290" i="2"/>
  <c r="H290" i="2"/>
  <c r="A291" i="2"/>
  <c r="B291" i="2"/>
  <c r="D291" i="2"/>
  <c r="G291" i="2"/>
  <c r="C291" i="2"/>
  <c r="E291" i="2"/>
  <c r="H291" i="2"/>
  <c r="A292" i="2"/>
  <c r="D292" i="2"/>
  <c r="G292" i="2"/>
  <c r="C292" i="2"/>
  <c r="E292" i="2"/>
  <c r="H292" i="2"/>
  <c r="B292" i="2"/>
  <c r="A293" i="2"/>
  <c r="C293" i="2"/>
  <c r="E293" i="2"/>
  <c r="D293" i="2"/>
  <c r="G293" i="2"/>
  <c r="H293" i="2"/>
  <c r="B293" i="2"/>
  <c r="A294" i="2"/>
  <c r="B294" i="2"/>
  <c r="D294" i="2"/>
  <c r="G294" i="2"/>
  <c r="C294" i="2"/>
  <c r="E294" i="2"/>
  <c r="H294" i="2"/>
  <c r="A295" i="2"/>
  <c r="B295" i="2"/>
  <c r="D295" i="2"/>
  <c r="G295" i="2"/>
  <c r="C295" i="2"/>
  <c r="E295" i="2"/>
  <c r="H295" i="2"/>
  <c r="A296" i="2"/>
  <c r="D296" i="2"/>
  <c r="G296" i="2"/>
  <c r="C296" i="2"/>
  <c r="E296" i="2"/>
  <c r="H296" i="2"/>
  <c r="B296" i="2"/>
  <c r="A297" i="2"/>
  <c r="C297" i="2"/>
  <c r="E297" i="2"/>
  <c r="D297" i="2"/>
  <c r="G297" i="2"/>
  <c r="H297" i="2"/>
  <c r="B297" i="2"/>
  <c r="A298" i="2"/>
  <c r="B298" i="2"/>
  <c r="D298" i="2"/>
  <c r="E298" i="2"/>
  <c r="G298" i="2"/>
  <c r="C298" i="2"/>
  <c r="H298" i="2"/>
  <c r="A299" i="2"/>
  <c r="D299" i="2"/>
  <c r="G299" i="2"/>
  <c r="C299" i="2"/>
  <c r="E299" i="2"/>
  <c r="H299" i="2"/>
  <c r="B299" i="2"/>
  <c r="A300" i="2"/>
  <c r="B300" i="2"/>
  <c r="D300" i="2"/>
  <c r="G300" i="2"/>
  <c r="C300" i="2"/>
  <c r="E300" i="2"/>
  <c r="H300" i="2"/>
  <c r="A301" i="2"/>
  <c r="B301" i="2"/>
  <c r="C301" i="2"/>
  <c r="E301" i="2"/>
  <c r="D301" i="2"/>
  <c r="G301" i="2"/>
  <c r="H301" i="2"/>
  <c r="A302" i="2"/>
  <c r="B302" i="2"/>
  <c r="C302" i="2"/>
  <c r="D302" i="2"/>
  <c r="E302" i="2"/>
  <c r="G302" i="2"/>
  <c r="H302" i="2"/>
  <c r="A303" i="2"/>
  <c r="B303" i="2"/>
  <c r="D303" i="2"/>
  <c r="G303" i="2"/>
  <c r="C303" i="2"/>
  <c r="E303" i="2"/>
  <c r="H303" i="2"/>
  <c r="A304" i="2"/>
  <c r="D304" i="2"/>
  <c r="G304" i="2"/>
  <c r="C304" i="2"/>
  <c r="E304" i="2"/>
  <c r="H304" i="2"/>
  <c r="B304" i="2"/>
  <c r="A305" i="2"/>
  <c r="C305" i="2"/>
  <c r="E305" i="2"/>
  <c r="D305" i="2"/>
  <c r="G305" i="2"/>
  <c r="H305" i="2"/>
  <c r="B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B308" i="2"/>
  <c r="C308" i="2"/>
  <c r="E308" i="2"/>
  <c r="D308" i="2"/>
  <c r="G308" i="2"/>
  <c r="H308" i="2"/>
  <c r="A309" i="2"/>
  <c r="B309" i="2"/>
  <c r="D309" i="2"/>
  <c r="F309" i="2"/>
  <c r="G309" i="2"/>
  <c r="C309" i="2"/>
  <c r="E309" i="2"/>
  <c r="H309" i="2"/>
  <c r="A310" i="2"/>
  <c r="B310" i="2"/>
  <c r="D310" i="2"/>
  <c r="E310" i="2"/>
  <c r="F310" i="2"/>
  <c r="G310" i="2"/>
  <c r="C310" i="2"/>
  <c r="H310" i="2"/>
  <c r="A311" i="2"/>
  <c r="B311" i="2"/>
  <c r="C311" i="2"/>
  <c r="D311" i="2"/>
  <c r="E311" i="2"/>
  <c r="G311" i="2"/>
  <c r="H311" i="2"/>
  <c r="A312" i="2"/>
  <c r="B312" i="2"/>
  <c r="D312" i="2"/>
  <c r="G312" i="2"/>
  <c r="C312" i="2"/>
  <c r="E312" i="2"/>
  <c r="H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B316" i="2"/>
  <c r="D316" i="2"/>
  <c r="E316" i="2"/>
  <c r="G316" i="2"/>
  <c r="C316" i="2"/>
  <c r="H316" i="2"/>
  <c r="A317" i="2"/>
  <c r="D317" i="2"/>
  <c r="E317" i="2"/>
  <c r="G317" i="2"/>
  <c r="C317" i="2"/>
  <c r="H317" i="2"/>
  <c r="B317" i="2"/>
  <c r="A318" i="2"/>
  <c r="B318" i="2"/>
  <c r="C318" i="2"/>
  <c r="E318" i="2"/>
  <c r="D318" i="2"/>
  <c r="G318" i="2"/>
  <c r="H318" i="2"/>
  <c r="A319" i="2"/>
  <c r="B319" i="2"/>
  <c r="C319" i="2"/>
  <c r="D319" i="2"/>
  <c r="E319" i="2"/>
  <c r="G319" i="2"/>
  <c r="H319" i="2"/>
  <c r="A320" i="2"/>
  <c r="B320" i="2"/>
  <c r="D320" i="2"/>
  <c r="G320" i="2"/>
  <c r="C320" i="2"/>
  <c r="E320" i="2"/>
  <c r="H320" i="2"/>
  <c r="A321" i="2"/>
  <c r="D321" i="2"/>
  <c r="G321" i="2"/>
  <c r="C321" i="2"/>
  <c r="E321" i="2"/>
  <c r="H321" i="2"/>
  <c r="B321" i="2"/>
  <c r="A322" i="2"/>
  <c r="C322" i="2"/>
  <c r="E322" i="2"/>
  <c r="D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E324" i="2"/>
  <c r="H324" i="2"/>
  <c r="B324" i="2"/>
  <c r="A325" i="2"/>
  <c r="D325" i="2"/>
  <c r="G325" i="2"/>
  <c r="C325" i="2"/>
  <c r="E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E327" i="2"/>
  <c r="D327" i="2"/>
  <c r="G327" i="2"/>
  <c r="H327" i="2"/>
  <c r="A328" i="2"/>
  <c r="B328" i="2"/>
  <c r="C328" i="2"/>
  <c r="D328" i="2"/>
  <c r="E328" i="2"/>
  <c r="G328" i="2"/>
  <c r="H328" i="2"/>
  <c r="A329" i="2"/>
  <c r="D329" i="2"/>
  <c r="G329" i="2"/>
  <c r="C329" i="2"/>
  <c r="E329" i="2"/>
  <c r="H329" i="2"/>
  <c r="B329" i="2"/>
  <c r="A330" i="2"/>
  <c r="D330" i="2"/>
  <c r="G330" i="2"/>
  <c r="C330" i="2"/>
  <c r="E330" i="2"/>
  <c r="H330" i="2"/>
  <c r="B330" i="2"/>
  <c r="A331" i="2"/>
  <c r="D331" i="2"/>
  <c r="G331" i="2"/>
  <c r="C331" i="2"/>
  <c r="E331" i="2"/>
  <c r="H331" i="2"/>
  <c r="B331" i="2"/>
  <c r="A332" i="2"/>
  <c r="B332" i="2"/>
  <c r="D332" i="2"/>
  <c r="G332" i="2"/>
  <c r="C332" i="2"/>
  <c r="E332" i="2"/>
  <c r="H332" i="2"/>
  <c r="A333" i="2"/>
  <c r="C333" i="2"/>
  <c r="D333" i="2"/>
  <c r="E333" i="2"/>
  <c r="G333" i="2"/>
  <c r="H333" i="2"/>
  <c r="B333" i="2"/>
  <c r="A334" i="2"/>
  <c r="C334" i="2"/>
  <c r="E334" i="2"/>
  <c r="D334" i="2"/>
  <c r="G334" i="2"/>
  <c r="H334" i="2"/>
  <c r="B334" i="2"/>
  <c r="A335" i="2"/>
  <c r="B335" i="2"/>
  <c r="C335" i="2"/>
  <c r="E335" i="2"/>
  <c r="D335" i="2"/>
  <c r="G335" i="2"/>
  <c r="H335" i="2"/>
  <c r="A336" i="2"/>
  <c r="B336" i="2"/>
  <c r="C336" i="2"/>
  <c r="E336" i="2"/>
  <c r="D336" i="2"/>
  <c r="G336" i="2"/>
  <c r="H336" i="2"/>
  <c r="A337" i="2"/>
  <c r="D337" i="2"/>
  <c r="G337" i="2"/>
  <c r="C337" i="2"/>
  <c r="E337" i="2"/>
  <c r="H337" i="2"/>
  <c r="B337" i="2"/>
  <c r="A338" i="2"/>
  <c r="B338" i="2"/>
  <c r="D338" i="2"/>
  <c r="G338" i="2"/>
  <c r="C338" i="2"/>
  <c r="E338" i="2"/>
  <c r="H338" i="2"/>
  <c r="A339" i="2"/>
  <c r="C339" i="2"/>
  <c r="D339" i="2"/>
  <c r="E339" i="2"/>
  <c r="G339" i="2"/>
  <c r="H339" i="2"/>
  <c r="B339" i="2"/>
  <c r="A340" i="2"/>
  <c r="D340" i="2"/>
  <c r="E340" i="2"/>
  <c r="G340" i="2"/>
  <c r="C340" i="2"/>
  <c r="H340" i="2"/>
  <c r="B340" i="2"/>
  <c r="A341" i="2"/>
  <c r="B341" i="2"/>
  <c r="D341" i="2"/>
  <c r="G341" i="2"/>
  <c r="C341" i="2"/>
  <c r="E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E343" i="2"/>
  <c r="G343" i="2"/>
  <c r="H343" i="2"/>
  <c r="A344" i="2"/>
  <c r="B344" i="2"/>
  <c r="C344" i="2"/>
  <c r="E344" i="2"/>
  <c r="D344" i="2"/>
  <c r="G344" i="2"/>
  <c r="H344" i="2"/>
  <c r="A345" i="2"/>
  <c r="B345" i="2"/>
  <c r="C345" i="2"/>
  <c r="D345" i="2"/>
  <c r="E345" i="2"/>
  <c r="G345" i="2"/>
  <c r="H345" i="2"/>
  <c r="A346" i="2"/>
  <c r="B346" i="2"/>
  <c r="D346" i="2"/>
  <c r="G346" i="2"/>
  <c r="C346" i="2"/>
  <c r="E346" i="2"/>
  <c r="H346" i="2"/>
  <c r="A347" i="2"/>
  <c r="D347" i="2"/>
  <c r="G347" i="2"/>
  <c r="C347" i="2"/>
  <c r="E347" i="2"/>
  <c r="H347" i="2"/>
  <c r="B347" i="2"/>
  <c r="A348" i="2"/>
  <c r="D348" i="2"/>
  <c r="E348" i="2"/>
  <c r="G348" i="2"/>
  <c r="C348" i="2"/>
  <c r="H348" i="2"/>
  <c r="B348" i="2"/>
  <c r="A349" i="2"/>
  <c r="B349" i="2"/>
  <c r="C349" i="2"/>
  <c r="E349" i="2"/>
  <c r="D349" i="2"/>
  <c r="G349" i="2"/>
  <c r="H349" i="2"/>
  <c r="A350" i="2"/>
  <c r="B350" i="2"/>
  <c r="C350" i="2"/>
  <c r="E350" i="2"/>
  <c r="D350" i="2"/>
  <c r="G350" i="2"/>
  <c r="H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E352" i="2"/>
  <c r="H352" i="2"/>
  <c r="A353" i="2"/>
  <c r="B353" i="2"/>
  <c r="D353" i="2"/>
  <c r="G353" i="2"/>
  <c r="C353" i="2"/>
  <c r="E353" i="2"/>
  <c r="H353" i="2"/>
  <c r="A354" i="2"/>
  <c r="C354" i="2"/>
  <c r="E354" i="2"/>
  <c r="D354" i="2"/>
  <c r="G354" i="2"/>
  <c r="H354" i="2"/>
  <c r="B354" i="2"/>
  <c r="A355" i="2"/>
  <c r="D355" i="2"/>
  <c r="G355" i="2"/>
  <c r="C355" i="2"/>
  <c r="E355" i="2"/>
  <c r="H355" i="2"/>
  <c r="B355" i="2"/>
  <c r="A356" i="2"/>
  <c r="D356" i="2"/>
  <c r="E356" i="2"/>
  <c r="G356" i="2"/>
  <c r="C356" i="2"/>
  <c r="H356" i="2"/>
  <c r="B356" i="2"/>
  <c r="A357" i="2"/>
  <c r="B357" i="2"/>
  <c r="D357" i="2"/>
  <c r="G357" i="2"/>
  <c r="C357" i="2"/>
  <c r="E357" i="2"/>
  <c r="H357" i="2"/>
  <c r="A358" i="2"/>
  <c r="B358" i="2"/>
  <c r="D358" i="2"/>
  <c r="G358" i="2"/>
  <c r="C358" i="2"/>
  <c r="E358" i="2"/>
  <c r="H358" i="2"/>
  <c r="A359" i="2"/>
  <c r="C359" i="2"/>
  <c r="E359" i="2"/>
  <c r="D359" i="2"/>
  <c r="G359" i="2"/>
  <c r="H359" i="2"/>
  <c r="B359" i="2"/>
  <c r="A360" i="2"/>
  <c r="B360" i="2"/>
  <c r="D360" i="2"/>
  <c r="E360" i="2"/>
  <c r="G360" i="2"/>
  <c r="C360" i="2"/>
  <c r="H360" i="2"/>
  <c r="A361" i="2"/>
  <c r="B361" i="2"/>
  <c r="C361" i="2"/>
  <c r="E361" i="2"/>
  <c r="D361" i="2"/>
  <c r="G361" i="2"/>
  <c r="H361" i="2"/>
  <c r="A362" i="2"/>
  <c r="B362" i="2"/>
  <c r="C362" i="2"/>
  <c r="E362" i="2"/>
  <c r="D362" i="2"/>
  <c r="G362" i="2"/>
  <c r="H362" i="2"/>
  <c r="A363" i="2"/>
  <c r="D363" i="2"/>
  <c r="G363" i="2"/>
  <c r="C363" i="2"/>
  <c r="E363" i="2"/>
  <c r="H363" i="2"/>
  <c r="B363" i="2"/>
  <c r="A364" i="2"/>
  <c r="D364" i="2"/>
  <c r="G364" i="2"/>
  <c r="C364" i="2"/>
  <c r="E364" i="2"/>
  <c r="H364" i="2"/>
  <c r="B364" i="2"/>
  <c r="A365" i="2"/>
  <c r="C365" i="2"/>
  <c r="E365" i="2"/>
  <c r="D365" i="2"/>
  <c r="G365" i="2"/>
  <c r="H365" i="2"/>
  <c r="B365" i="2"/>
  <c r="A366" i="2"/>
  <c r="B366" i="2"/>
  <c r="D366" i="2"/>
  <c r="G366" i="2"/>
  <c r="C366" i="2"/>
  <c r="E366" i="2"/>
  <c r="H366" i="2"/>
  <c r="A367" i="2"/>
  <c r="C367" i="2"/>
  <c r="E367" i="2"/>
  <c r="D367" i="2"/>
  <c r="G367" i="2"/>
  <c r="H367" i="2"/>
  <c r="B367" i="2"/>
  <c r="A368" i="2"/>
  <c r="B368" i="2"/>
  <c r="C368" i="2"/>
  <c r="E368" i="2"/>
  <c r="D368" i="2"/>
  <c r="G368" i="2"/>
  <c r="H368" i="2"/>
  <c r="A369" i="2"/>
  <c r="B369" i="2"/>
  <c r="D369" i="2"/>
  <c r="G369" i="2"/>
  <c r="C369" i="2"/>
  <c r="E369" i="2"/>
  <c r="H369" i="2"/>
  <c r="A370" i="2"/>
  <c r="B370" i="2"/>
  <c r="C370" i="2"/>
  <c r="E370" i="2"/>
  <c r="D370" i="2"/>
  <c r="G370" i="2"/>
  <c r="H370" i="2"/>
  <c r="A371" i="2"/>
  <c r="C371" i="2"/>
  <c r="D371" i="2"/>
  <c r="E371" i="2"/>
  <c r="G371" i="2"/>
  <c r="H371" i="2"/>
  <c r="B371" i="2"/>
  <c r="A372" i="2"/>
  <c r="D372" i="2"/>
  <c r="G372" i="2"/>
  <c r="C372" i="2"/>
  <c r="E372" i="2"/>
  <c r="H372" i="2"/>
  <c r="B372" i="2"/>
  <c r="A373" i="2"/>
  <c r="D373" i="2"/>
  <c r="G373" i="2"/>
  <c r="C373" i="2"/>
  <c r="E373" i="2"/>
  <c r="H373" i="2"/>
  <c r="B373" i="2"/>
  <c r="A374" i="2"/>
  <c r="B374" i="2"/>
  <c r="D374" i="2"/>
  <c r="G374" i="2"/>
  <c r="C374" i="2"/>
  <c r="E374" i="2"/>
  <c r="H374" i="2"/>
  <c r="A375" i="2"/>
  <c r="B375" i="2"/>
  <c r="C375" i="2"/>
  <c r="E375" i="2"/>
  <c r="D375" i="2"/>
  <c r="G375" i="2"/>
  <c r="H375" i="2"/>
  <c r="A376" i="2"/>
  <c r="B376" i="2"/>
  <c r="C376" i="2"/>
  <c r="D376" i="2"/>
  <c r="E376" i="2"/>
  <c r="G376" i="2"/>
  <c r="H376" i="2"/>
  <c r="A377" i="2"/>
  <c r="D377" i="2"/>
  <c r="G377" i="2"/>
  <c r="C377" i="2"/>
  <c r="E377" i="2"/>
  <c r="H377" i="2"/>
  <c r="B377" i="2"/>
  <c r="A378" i="2"/>
  <c r="D378" i="2"/>
  <c r="G378" i="2"/>
  <c r="C378" i="2"/>
  <c r="E378" i="2"/>
  <c r="H378" i="2"/>
  <c r="B378" i="2"/>
  <c r="A379" i="2"/>
  <c r="C379" i="2"/>
  <c r="E379" i="2"/>
  <c r="D379" i="2"/>
  <c r="G379" i="2"/>
  <c r="H379" i="2"/>
  <c r="B379" i="2"/>
  <c r="A380" i="2"/>
  <c r="B380" i="2"/>
  <c r="D380" i="2"/>
  <c r="G380" i="2"/>
  <c r="C380" i="2"/>
  <c r="E380" i="2"/>
  <c r="H380" i="2"/>
  <c r="A381" i="2"/>
  <c r="D381" i="2"/>
  <c r="G381" i="2"/>
  <c r="C381" i="2"/>
  <c r="E381" i="2"/>
  <c r="H381" i="2"/>
  <c r="B381" i="2"/>
  <c r="A382" i="2"/>
  <c r="D382" i="2"/>
  <c r="G382" i="2"/>
  <c r="C382" i="2"/>
  <c r="E382" i="2"/>
  <c r="H382" i="2"/>
  <c r="B382" i="2"/>
  <c r="A383" i="2"/>
  <c r="B383" i="2"/>
  <c r="C383" i="2"/>
  <c r="D383" i="2"/>
  <c r="E383" i="2"/>
  <c r="G383" i="2"/>
  <c r="H383" i="2"/>
  <c r="A384" i="2"/>
  <c r="B384" i="2"/>
  <c r="C384" i="2"/>
  <c r="E384" i="2"/>
  <c r="D384" i="2"/>
  <c r="G384" i="2"/>
  <c r="H384" i="2"/>
  <c r="A385" i="2"/>
  <c r="B385" i="2"/>
  <c r="C385" i="2"/>
  <c r="E385" i="2"/>
  <c r="D385" i="2"/>
  <c r="G385" i="2"/>
  <c r="H385" i="2"/>
  <c r="A386" i="2"/>
  <c r="B386" i="2"/>
  <c r="C386" i="2"/>
  <c r="D386" i="2"/>
  <c r="E386" i="2"/>
  <c r="G386" i="2"/>
  <c r="H386" i="2"/>
  <c r="A387" i="2"/>
  <c r="D387" i="2"/>
  <c r="G387" i="2"/>
  <c r="C387" i="2"/>
  <c r="E387" i="2"/>
  <c r="H387" i="2"/>
  <c r="B387" i="2"/>
  <c r="A388" i="2"/>
  <c r="D388" i="2"/>
  <c r="E388" i="2"/>
  <c r="G388" i="2"/>
  <c r="C388" i="2"/>
  <c r="H388" i="2"/>
  <c r="B388" i="2"/>
  <c r="A389" i="2"/>
  <c r="B389" i="2"/>
  <c r="D389" i="2"/>
  <c r="G389" i="2"/>
  <c r="C389" i="2"/>
  <c r="E389" i="2"/>
  <c r="H389" i="2"/>
  <c r="A390" i="2"/>
  <c r="B390" i="2"/>
  <c r="D390" i="2"/>
  <c r="G390" i="2"/>
  <c r="C390" i="2"/>
  <c r="E390" i="2"/>
  <c r="H390" i="2"/>
  <c r="A391" i="2"/>
  <c r="C391" i="2"/>
  <c r="D391" i="2"/>
  <c r="E391" i="2"/>
  <c r="G391" i="2"/>
  <c r="H391" i="2"/>
  <c r="B391" i="2"/>
  <c r="A392" i="2"/>
  <c r="B392" i="2"/>
  <c r="D392" i="2"/>
  <c r="G392" i="2"/>
  <c r="C392" i="2"/>
  <c r="E392" i="2"/>
  <c r="H392" i="2"/>
  <c r="A393" i="2"/>
  <c r="D393" i="2"/>
  <c r="G393" i="2"/>
  <c r="C393" i="2"/>
  <c r="E393" i="2"/>
  <c r="H393" i="2"/>
  <c r="B393" i="2"/>
  <c r="A394" i="2"/>
  <c r="B394" i="2"/>
  <c r="D394" i="2"/>
  <c r="G394" i="2"/>
  <c r="C394" i="2"/>
  <c r="E394" i="2"/>
  <c r="H394" i="2"/>
  <c r="A395" i="2"/>
  <c r="D395" i="2"/>
  <c r="E395" i="2"/>
  <c r="G395" i="2"/>
  <c r="C395" i="2"/>
  <c r="H395" i="2"/>
  <c r="B395" i="2"/>
  <c r="A396" i="2"/>
  <c r="D396" i="2"/>
  <c r="G396" i="2"/>
  <c r="C396" i="2"/>
  <c r="E396" i="2"/>
  <c r="H396" i="2"/>
  <c r="B396" i="2"/>
  <c r="A397" i="2"/>
  <c r="C397" i="2"/>
  <c r="E397" i="2"/>
  <c r="D397" i="2"/>
  <c r="G397" i="2"/>
  <c r="H397" i="2"/>
  <c r="B397" i="2"/>
  <c r="A398" i="2"/>
  <c r="B398" i="2"/>
  <c r="D398" i="2"/>
  <c r="G398" i="2"/>
  <c r="C398" i="2"/>
  <c r="E398" i="2"/>
  <c r="H398" i="2"/>
  <c r="A399" i="2"/>
  <c r="B399" i="2"/>
  <c r="C399" i="2"/>
  <c r="E399" i="2"/>
  <c r="D399" i="2"/>
  <c r="G399" i="2"/>
  <c r="H399" i="2"/>
  <c r="A400" i="2"/>
  <c r="B400" i="2"/>
  <c r="C400" i="2"/>
  <c r="D400" i="2"/>
  <c r="E400" i="2"/>
  <c r="G400" i="2"/>
  <c r="H400" i="2"/>
  <c r="A401" i="2"/>
  <c r="D401" i="2"/>
  <c r="G401" i="2"/>
  <c r="C401" i="2"/>
  <c r="E401" i="2"/>
  <c r="H401" i="2"/>
  <c r="B401" i="2"/>
  <c r="A402" i="2"/>
  <c r="D402" i="2"/>
  <c r="G402" i="2"/>
  <c r="C402" i="2"/>
  <c r="E402" i="2"/>
  <c r="H402" i="2"/>
  <c r="B402" i="2"/>
  <c r="A403" i="2"/>
  <c r="C403" i="2"/>
  <c r="D403" i="2"/>
  <c r="E403" i="2"/>
  <c r="G403" i="2"/>
  <c r="H403" i="2"/>
  <c r="B403" i="2"/>
  <c r="A404" i="2"/>
  <c r="B404" i="2"/>
  <c r="D404" i="2"/>
  <c r="G404" i="2"/>
  <c r="C404" i="2"/>
  <c r="E404" i="2"/>
  <c r="H404" i="2"/>
  <c r="A405" i="2"/>
  <c r="B405" i="2"/>
  <c r="C405" i="2"/>
  <c r="D405" i="2"/>
  <c r="E405" i="2"/>
  <c r="G405" i="2"/>
  <c r="H405" i="2"/>
  <c r="A406" i="2"/>
  <c r="D406" i="2"/>
  <c r="G406" i="2"/>
  <c r="C406" i="2"/>
  <c r="E406" i="2"/>
  <c r="H406" i="2"/>
  <c r="B406" i="2"/>
  <c r="A407" i="2"/>
  <c r="C407" i="2"/>
  <c r="E407" i="2"/>
  <c r="D407" i="2"/>
  <c r="G407" i="2"/>
  <c r="H407" i="2"/>
  <c r="B407" i="2"/>
  <c r="A408" i="2"/>
  <c r="B408" i="2"/>
  <c r="D408" i="2"/>
  <c r="G408" i="2"/>
  <c r="C408" i="2"/>
  <c r="E408" i="2"/>
  <c r="H408" i="2"/>
  <c r="A409" i="2"/>
  <c r="B409" i="2"/>
  <c r="C409" i="2"/>
  <c r="E409" i="2"/>
  <c r="D409" i="2"/>
  <c r="G409" i="2"/>
  <c r="H409" i="2"/>
  <c r="A410" i="2"/>
  <c r="B410" i="2"/>
  <c r="C410" i="2"/>
  <c r="D410" i="2"/>
  <c r="E410" i="2"/>
  <c r="G410" i="2"/>
  <c r="H410" i="2"/>
  <c r="A411" i="2"/>
  <c r="D411" i="2"/>
  <c r="G411" i="2"/>
  <c r="C411" i="2"/>
  <c r="E411" i="2"/>
  <c r="H411" i="2"/>
  <c r="B411" i="2"/>
  <c r="A412" i="2"/>
  <c r="D412" i="2"/>
  <c r="E412" i="2"/>
  <c r="G412" i="2"/>
  <c r="C412" i="2"/>
  <c r="H412" i="2"/>
  <c r="B412" i="2"/>
  <c r="A413" i="2"/>
  <c r="B413" i="2"/>
  <c r="C413" i="2"/>
  <c r="E413" i="2"/>
  <c r="D413" i="2"/>
  <c r="G413" i="2"/>
  <c r="H413" i="2"/>
  <c r="A414" i="2"/>
  <c r="B414" i="2"/>
  <c r="C414" i="2"/>
  <c r="E414" i="2"/>
  <c r="D414" i="2"/>
  <c r="G414" i="2"/>
  <c r="H414" i="2"/>
  <c r="A415" i="2"/>
  <c r="B415" i="2"/>
  <c r="C415" i="2"/>
  <c r="D415" i="2"/>
  <c r="E415" i="2"/>
  <c r="G415" i="2"/>
  <c r="H415" i="2"/>
  <c r="A416" i="2"/>
  <c r="B416" i="2"/>
  <c r="D416" i="2"/>
  <c r="G416" i="2"/>
  <c r="C416" i="2"/>
  <c r="E416" i="2"/>
  <c r="H416" i="2"/>
  <c r="A417" i="2"/>
  <c r="D417" i="2"/>
  <c r="G417" i="2"/>
  <c r="C417" i="2"/>
  <c r="E417" i="2"/>
  <c r="H417" i="2"/>
  <c r="B417" i="2"/>
  <c r="A418" i="2"/>
  <c r="D418" i="2"/>
  <c r="G418" i="2"/>
  <c r="C418" i="2"/>
  <c r="E418" i="2"/>
  <c r="H418" i="2"/>
  <c r="B418" i="2"/>
  <c r="A419" i="2"/>
  <c r="C419" i="2"/>
  <c r="E419" i="2"/>
  <c r="D419" i="2"/>
  <c r="G419" i="2"/>
  <c r="H419" i="2"/>
  <c r="B419" i="2"/>
  <c r="A420" i="2"/>
  <c r="B420" i="2"/>
  <c r="D420" i="2"/>
  <c r="E420" i="2"/>
  <c r="G420" i="2"/>
  <c r="C420" i="2"/>
  <c r="H420" i="2"/>
  <c r="A421" i="2"/>
  <c r="B421" i="2"/>
  <c r="D421" i="2"/>
  <c r="G421" i="2"/>
  <c r="C421" i="2"/>
  <c r="E421" i="2"/>
  <c r="H421" i="2"/>
  <c r="A422" i="2"/>
  <c r="D422" i="2"/>
  <c r="G422" i="2"/>
  <c r="C422" i="2"/>
  <c r="E422" i="2"/>
  <c r="H422" i="2"/>
  <c r="B422" i="2"/>
  <c r="A423" i="2"/>
  <c r="C423" i="2"/>
  <c r="E423" i="2"/>
  <c r="D423" i="2"/>
  <c r="G423" i="2"/>
  <c r="H423" i="2"/>
  <c r="B423" i="2"/>
  <c r="A424" i="2"/>
  <c r="B424" i="2"/>
  <c r="D424" i="2"/>
  <c r="E424" i="2"/>
  <c r="G424" i="2"/>
  <c r="C424" i="2"/>
  <c r="H424" i="2"/>
  <c r="A425" i="2"/>
  <c r="B425" i="2"/>
  <c r="D425" i="2"/>
  <c r="G425" i="2"/>
  <c r="C425" i="2"/>
  <c r="E425" i="2"/>
  <c r="H425" i="2"/>
  <c r="A426" i="2"/>
  <c r="D426" i="2"/>
  <c r="G426" i="2"/>
  <c r="C426" i="2"/>
  <c r="E426" i="2"/>
  <c r="H426" i="2"/>
  <c r="B426" i="2"/>
  <c r="A427" i="2"/>
  <c r="D427" i="2"/>
  <c r="G427" i="2"/>
  <c r="C427" i="2"/>
  <c r="E427" i="2"/>
  <c r="H427" i="2"/>
  <c r="B427" i="2"/>
  <c r="A428" i="2"/>
  <c r="B428" i="2"/>
  <c r="D428" i="2"/>
  <c r="G428" i="2"/>
  <c r="C428" i="2"/>
  <c r="E428" i="2"/>
  <c r="H428" i="2"/>
  <c r="A429" i="2"/>
  <c r="D429" i="2"/>
  <c r="G429" i="2"/>
  <c r="C429" i="2"/>
  <c r="E429" i="2"/>
  <c r="H429" i="2"/>
  <c r="B429" i="2"/>
  <c r="A430" i="2"/>
  <c r="D430" i="2"/>
  <c r="G430" i="2"/>
  <c r="C430" i="2"/>
  <c r="E430" i="2"/>
  <c r="H430" i="2"/>
  <c r="B430" i="2"/>
  <c r="A431" i="2"/>
  <c r="B431" i="2"/>
  <c r="C431" i="2"/>
  <c r="E431" i="2"/>
  <c r="D431" i="2"/>
  <c r="G431" i="2"/>
  <c r="H431" i="2"/>
  <c r="A432" i="2"/>
  <c r="B432" i="2"/>
  <c r="C432" i="2"/>
  <c r="E432" i="2"/>
  <c r="D432" i="2"/>
  <c r="G432" i="2"/>
  <c r="H432" i="2"/>
  <c r="A433" i="2"/>
  <c r="B433" i="2"/>
  <c r="C433" i="2"/>
  <c r="D433" i="2"/>
  <c r="E433" i="2"/>
  <c r="G433" i="2"/>
  <c r="H433" i="2"/>
  <c r="A434" i="2"/>
  <c r="B434" i="2"/>
  <c r="D434" i="2"/>
  <c r="G434" i="2"/>
  <c r="C434" i="2"/>
  <c r="E434" i="2"/>
  <c r="H434" i="2"/>
  <c r="A435" i="2"/>
  <c r="D435" i="2"/>
  <c r="G435" i="2"/>
  <c r="C435" i="2"/>
  <c r="H435" i="2"/>
  <c r="B435" i="2"/>
  <c r="A436" i="2"/>
  <c r="D436" i="2"/>
  <c r="E436" i="2"/>
  <c r="G436" i="2"/>
  <c r="C436" i="2"/>
  <c r="H436" i="2"/>
  <c r="B436" i="2"/>
  <c r="A437" i="2"/>
  <c r="B437" i="2"/>
  <c r="C437" i="2"/>
  <c r="E437" i="2"/>
  <c r="D437" i="2"/>
  <c r="G437" i="2"/>
  <c r="H437" i="2"/>
  <c r="A438" i="2"/>
  <c r="B438" i="2"/>
  <c r="D438" i="2"/>
  <c r="G438" i="2"/>
  <c r="C438" i="2"/>
  <c r="E438" i="2"/>
  <c r="H438" i="2"/>
  <c r="A439" i="2"/>
  <c r="C439" i="2"/>
  <c r="D439" i="2"/>
  <c r="E439" i="2"/>
  <c r="G439" i="2"/>
  <c r="H439" i="2"/>
  <c r="B439" i="2"/>
  <c r="A440" i="2"/>
  <c r="B440" i="2"/>
  <c r="D440" i="2"/>
  <c r="G440" i="2"/>
  <c r="C440" i="2"/>
  <c r="E440" i="2"/>
  <c r="H440" i="2"/>
  <c r="A441" i="2"/>
  <c r="D441" i="2"/>
  <c r="G441" i="2"/>
  <c r="C441" i="2"/>
  <c r="E441" i="2"/>
  <c r="H441" i="2"/>
  <c r="B441" i="2"/>
  <c r="A442" i="2"/>
  <c r="B442" i="2"/>
  <c r="D442" i="2"/>
  <c r="G442" i="2"/>
  <c r="C442" i="2"/>
  <c r="E442" i="2"/>
  <c r="H442" i="2"/>
  <c r="A443" i="2"/>
  <c r="D443" i="2"/>
  <c r="G443" i="2"/>
  <c r="C443" i="2"/>
  <c r="E443" i="2"/>
  <c r="H443" i="2"/>
  <c r="B443" i="2"/>
  <c r="A444" i="2"/>
  <c r="B444" i="2"/>
  <c r="D444" i="2"/>
  <c r="G444" i="2"/>
  <c r="C444" i="2"/>
  <c r="E444" i="2"/>
  <c r="H444" i="2"/>
  <c r="A445" i="2"/>
  <c r="B445" i="2"/>
  <c r="D445" i="2"/>
  <c r="G445" i="2"/>
  <c r="C445" i="2"/>
  <c r="E445" i="2"/>
  <c r="H445" i="2"/>
  <c r="A446" i="2"/>
  <c r="B446" i="2"/>
  <c r="C446" i="2"/>
  <c r="E446" i="2"/>
  <c r="D446" i="2"/>
  <c r="G446" i="2"/>
  <c r="H446" i="2"/>
  <c r="A447" i="2"/>
  <c r="C447" i="2"/>
  <c r="D447" i="2"/>
  <c r="E447" i="2"/>
  <c r="G447" i="2"/>
  <c r="H447" i="2"/>
  <c r="B447" i="2"/>
  <c r="A448" i="2"/>
  <c r="D448" i="2"/>
  <c r="G448" i="2"/>
  <c r="C448" i="2"/>
  <c r="E448" i="2"/>
  <c r="H448" i="2"/>
  <c r="B448" i="2"/>
  <c r="A449" i="2"/>
  <c r="D449" i="2"/>
  <c r="G449" i="2"/>
  <c r="C449" i="2"/>
  <c r="E449" i="2"/>
  <c r="H449" i="2"/>
  <c r="B449" i="2"/>
  <c r="A450" i="2"/>
  <c r="C450" i="2"/>
  <c r="E450" i="2"/>
  <c r="D450" i="2"/>
  <c r="G450" i="2"/>
  <c r="H450" i="2"/>
  <c r="B450" i="2"/>
  <c r="A451" i="2"/>
  <c r="B451" i="2"/>
  <c r="C451" i="2"/>
  <c r="E451" i="2"/>
  <c r="D451" i="2"/>
  <c r="G451" i="2"/>
  <c r="H451" i="2"/>
  <c r="A452" i="2"/>
  <c r="B452" i="2"/>
  <c r="C452" i="2"/>
  <c r="E452" i="2"/>
  <c r="D452" i="2"/>
  <c r="G452" i="2"/>
  <c r="H452" i="2"/>
  <c r="A453" i="2"/>
  <c r="B453" i="2"/>
  <c r="C453" i="2"/>
  <c r="D453" i="2"/>
  <c r="E453" i="2"/>
  <c r="G453" i="2"/>
  <c r="H453" i="2"/>
  <c r="A454" i="2"/>
  <c r="B454" i="2"/>
  <c r="D454" i="2"/>
  <c r="G454" i="2"/>
  <c r="C454" i="2"/>
  <c r="E454" i="2"/>
  <c r="H454" i="2"/>
  <c r="A455" i="2"/>
  <c r="D455" i="2"/>
  <c r="G455" i="2"/>
  <c r="C455" i="2"/>
  <c r="E455" i="2"/>
  <c r="H455" i="2"/>
  <c r="B455" i="2"/>
  <c r="A456" i="2"/>
  <c r="D456" i="2"/>
  <c r="E456" i="2"/>
  <c r="G456" i="2"/>
  <c r="C456" i="2"/>
  <c r="H456" i="2"/>
  <c r="B456" i="2"/>
  <c r="A457" i="2"/>
  <c r="B457" i="2"/>
  <c r="C457" i="2"/>
  <c r="E457" i="2"/>
  <c r="D457" i="2"/>
  <c r="G457" i="2"/>
  <c r="H457" i="2"/>
  <c r="A458" i="2"/>
  <c r="B458" i="2"/>
  <c r="C458" i="2"/>
  <c r="E458" i="2"/>
  <c r="D458" i="2"/>
  <c r="G458" i="2"/>
  <c r="H458" i="2"/>
  <c r="A459" i="2"/>
  <c r="B459" i="2"/>
  <c r="C459" i="2"/>
  <c r="D459" i="2"/>
  <c r="E459" i="2"/>
  <c r="G459" i="2"/>
  <c r="H459" i="2"/>
  <c r="A460" i="2"/>
  <c r="B460" i="2"/>
  <c r="D460" i="2"/>
  <c r="G460" i="2"/>
  <c r="C460" i="2"/>
  <c r="E460" i="2"/>
  <c r="H460" i="2"/>
  <c r="A461" i="2"/>
  <c r="D461" i="2"/>
  <c r="G461" i="2"/>
  <c r="C461" i="2"/>
  <c r="E461" i="2"/>
  <c r="H461" i="2"/>
  <c r="B461" i="2"/>
  <c r="A462" i="2"/>
  <c r="D462" i="2"/>
  <c r="G462" i="2"/>
  <c r="C462" i="2"/>
  <c r="E462" i="2"/>
  <c r="H462" i="2"/>
  <c r="B462" i="2"/>
  <c r="A463" i="2"/>
  <c r="C463" i="2"/>
  <c r="E463" i="2"/>
  <c r="D463" i="2"/>
  <c r="G463" i="2"/>
  <c r="H463" i="2"/>
  <c r="B463" i="2"/>
  <c r="A464" i="2"/>
  <c r="B464" i="2"/>
  <c r="D464" i="2"/>
  <c r="E464" i="2"/>
  <c r="G464" i="2"/>
  <c r="C464" i="2"/>
  <c r="H464" i="2"/>
  <c r="A465" i="2"/>
  <c r="B465" i="2"/>
  <c r="D465" i="2"/>
  <c r="G465" i="2"/>
  <c r="C465" i="2"/>
  <c r="E465" i="2"/>
  <c r="H465" i="2"/>
  <c r="A466" i="2"/>
  <c r="D466" i="2"/>
  <c r="G466" i="2"/>
  <c r="C466" i="2"/>
  <c r="E466" i="2"/>
  <c r="H466" i="2"/>
  <c r="B466" i="2"/>
  <c r="A467" i="2"/>
  <c r="C467" i="2"/>
  <c r="E467" i="2"/>
  <c r="D467" i="2"/>
  <c r="G467" i="2"/>
  <c r="H467" i="2"/>
  <c r="B467" i="2"/>
  <c r="A468" i="2"/>
  <c r="B468" i="2"/>
  <c r="D468" i="2"/>
  <c r="G468" i="2"/>
  <c r="C468" i="2"/>
  <c r="E468" i="2"/>
  <c r="H468" i="2"/>
  <c r="A469" i="2"/>
  <c r="B469" i="2"/>
  <c r="C469" i="2"/>
  <c r="E469" i="2"/>
  <c r="D469" i="2"/>
  <c r="G469" i="2"/>
  <c r="H469" i="2"/>
  <c r="A470" i="2"/>
  <c r="B470" i="2"/>
  <c r="C470" i="2"/>
  <c r="E470" i="2"/>
  <c r="D470" i="2"/>
  <c r="G470" i="2"/>
  <c r="H470" i="2"/>
  <c r="A471" i="2"/>
  <c r="D471" i="2"/>
  <c r="G471" i="2"/>
  <c r="C471" i="2"/>
  <c r="E471" i="2"/>
  <c r="H471" i="2"/>
  <c r="B471" i="2"/>
  <c r="A472" i="2"/>
  <c r="D472" i="2"/>
  <c r="G472" i="2"/>
  <c r="C472" i="2"/>
  <c r="E472" i="2"/>
  <c r="H472" i="2"/>
  <c r="B472" i="2"/>
  <c r="A473" i="2"/>
  <c r="D473" i="2"/>
  <c r="G473" i="2"/>
  <c r="C473" i="2"/>
  <c r="E473" i="2"/>
  <c r="H473" i="2"/>
  <c r="B473" i="2"/>
  <c r="A474" i="2"/>
  <c r="B474" i="2"/>
  <c r="D474" i="2"/>
  <c r="G474" i="2"/>
  <c r="C474" i="2"/>
  <c r="E474" i="2"/>
  <c r="H474" i="2"/>
  <c r="A475" i="2"/>
  <c r="B475" i="2"/>
  <c r="C475" i="2"/>
  <c r="E475" i="2"/>
  <c r="D475" i="2"/>
  <c r="G475" i="2"/>
  <c r="H475" i="2"/>
  <c r="A476" i="2"/>
  <c r="B476" i="2"/>
  <c r="C476" i="2"/>
  <c r="D476" i="2"/>
  <c r="E476" i="2"/>
  <c r="G476" i="2"/>
  <c r="H476" i="2"/>
  <c r="A477" i="2"/>
  <c r="B477" i="2"/>
  <c r="D477" i="2"/>
  <c r="G477" i="2"/>
  <c r="C477" i="2"/>
  <c r="E477" i="2"/>
  <c r="H477" i="2"/>
  <c r="A478" i="2"/>
  <c r="D478" i="2"/>
  <c r="G478" i="2"/>
  <c r="C478" i="2"/>
  <c r="E478" i="2"/>
  <c r="H478" i="2"/>
  <c r="B478" i="2"/>
  <c r="A479" i="2"/>
  <c r="D479" i="2"/>
  <c r="G479" i="2"/>
  <c r="C479" i="2"/>
  <c r="E479" i="2"/>
  <c r="H479" i="2"/>
  <c r="B479" i="2"/>
  <c r="A480" i="2"/>
  <c r="B480" i="2"/>
  <c r="D480" i="2"/>
  <c r="G480" i="2"/>
  <c r="C480" i="2"/>
  <c r="E480" i="2"/>
  <c r="H480" i="2"/>
  <c r="A481" i="2"/>
  <c r="B481" i="2"/>
  <c r="C481" i="2"/>
  <c r="E481" i="2"/>
  <c r="D481" i="2"/>
  <c r="G481" i="2"/>
  <c r="H481" i="2"/>
  <c r="A482" i="2"/>
  <c r="B482" i="2"/>
  <c r="D482" i="2"/>
  <c r="G482" i="2"/>
  <c r="C482" i="2"/>
  <c r="E482" i="2"/>
  <c r="H482" i="2"/>
  <c r="A483" i="2"/>
  <c r="C483" i="2"/>
  <c r="D483" i="2"/>
  <c r="E483" i="2"/>
  <c r="G483" i="2"/>
  <c r="H483" i="2"/>
  <c r="B483" i="2"/>
  <c r="A484" i="2"/>
  <c r="B484" i="2"/>
  <c r="D484" i="2"/>
  <c r="G484" i="2"/>
  <c r="C484" i="2"/>
  <c r="E484" i="2"/>
  <c r="H484" i="2"/>
  <c r="A485" i="2"/>
  <c r="D485" i="2"/>
  <c r="G485" i="2"/>
  <c r="C485" i="2"/>
  <c r="E485" i="2"/>
  <c r="H485" i="2"/>
  <c r="B485" i="2"/>
  <c r="A486" i="2"/>
  <c r="B486" i="2"/>
  <c r="D486" i="2"/>
  <c r="G486" i="2"/>
  <c r="C486" i="2"/>
  <c r="E486" i="2"/>
  <c r="H486" i="2"/>
  <c r="A487" i="2"/>
  <c r="C487" i="2"/>
  <c r="E487" i="2"/>
  <c r="D487" i="2"/>
  <c r="G487" i="2"/>
  <c r="H487" i="2"/>
  <c r="B487" i="2"/>
  <c r="A488" i="2"/>
  <c r="B488" i="2"/>
  <c r="D488" i="2"/>
  <c r="G488" i="2"/>
  <c r="C488" i="2"/>
  <c r="E488" i="2"/>
  <c r="H488" i="2"/>
  <c r="A489" i="2"/>
  <c r="D489" i="2"/>
  <c r="G489" i="2"/>
  <c r="C489" i="2"/>
  <c r="E489" i="2"/>
  <c r="H489" i="2"/>
  <c r="B489" i="2"/>
  <c r="A490" i="2"/>
  <c r="D490" i="2"/>
  <c r="G490" i="2"/>
  <c r="C490" i="2"/>
  <c r="E490" i="2"/>
  <c r="H490" i="2"/>
  <c r="B490" i="2"/>
  <c r="A491" i="2"/>
  <c r="B491" i="2"/>
  <c r="C491" i="2"/>
  <c r="D491" i="2"/>
  <c r="E491" i="2"/>
  <c r="G491" i="2"/>
  <c r="H491" i="2"/>
  <c r="A492" i="2"/>
  <c r="B492" i="2"/>
  <c r="C492" i="2"/>
  <c r="E492" i="2"/>
  <c r="D492" i="2"/>
  <c r="G492" i="2"/>
  <c r="H492" i="2"/>
  <c r="A493" i="2"/>
  <c r="B493" i="2"/>
  <c r="C493" i="2"/>
  <c r="E493" i="2"/>
  <c r="D493" i="2"/>
  <c r="G493" i="2"/>
  <c r="H493" i="2"/>
  <c r="A494" i="2"/>
  <c r="B494" i="2"/>
  <c r="C494" i="2"/>
  <c r="D494" i="2"/>
  <c r="E494" i="2"/>
  <c r="G494" i="2"/>
  <c r="H494" i="2"/>
  <c r="A495" i="2"/>
  <c r="D495" i="2"/>
  <c r="G495" i="2"/>
  <c r="C495" i="2"/>
  <c r="E495" i="2"/>
  <c r="H495" i="2"/>
  <c r="B495" i="2"/>
  <c r="A496" i="2"/>
  <c r="D496" i="2"/>
  <c r="G496" i="2"/>
  <c r="C496" i="2"/>
  <c r="E496" i="2"/>
  <c r="H496" i="2"/>
  <c r="B496" i="2"/>
  <c r="A497" i="2"/>
  <c r="B497" i="2"/>
  <c r="D497" i="2"/>
  <c r="G497" i="2"/>
  <c r="C497" i="2"/>
  <c r="E497" i="2"/>
  <c r="H497" i="2"/>
  <c r="A498" i="2"/>
  <c r="B498" i="2"/>
  <c r="C498" i="2"/>
  <c r="E498" i="2"/>
  <c r="D498" i="2"/>
  <c r="G498" i="2"/>
  <c r="H498" i="2"/>
  <c r="A499" i="2"/>
  <c r="B499" i="2"/>
  <c r="C499" i="2"/>
  <c r="D499" i="2"/>
  <c r="E499" i="2"/>
  <c r="G499" i="2"/>
  <c r="H499" i="2"/>
  <c r="A500" i="2"/>
  <c r="B500" i="2"/>
  <c r="D500" i="2"/>
  <c r="G500" i="2"/>
  <c r="C500" i="2"/>
  <c r="E500" i="2"/>
  <c r="H500" i="2"/>
  <c r="A501" i="2"/>
  <c r="D501" i="2"/>
  <c r="G501" i="2"/>
  <c r="C501" i="2"/>
  <c r="E501" i="2"/>
  <c r="H501" i="2"/>
  <c r="B501" i="2"/>
  <c r="A502" i="2"/>
  <c r="D502" i="2"/>
  <c r="G502" i="2"/>
  <c r="C502" i="2"/>
  <c r="E502" i="2"/>
  <c r="H502" i="2"/>
  <c r="B502" i="2"/>
  <c r="A503" i="2"/>
  <c r="D503" i="2"/>
  <c r="G503" i="2"/>
  <c r="C503" i="2"/>
  <c r="E503" i="2"/>
  <c r="H503" i="2"/>
  <c r="B503" i="2"/>
  <c r="A504" i="2"/>
  <c r="B504" i="2"/>
  <c r="D504" i="2"/>
  <c r="G504" i="2"/>
  <c r="C504" i="2"/>
  <c r="E504" i="2"/>
  <c r="H504" i="2"/>
  <c r="A505" i="2"/>
  <c r="B505" i="2"/>
  <c r="C505" i="2"/>
  <c r="D505" i="2"/>
  <c r="E505" i="2"/>
  <c r="G505" i="2"/>
  <c r="H505" i="2"/>
  <c r="A506" i="2"/>
  <c r="D506" i="2"/>
  <c r="G506" i="2"/>
  <c r="C506" i="2"/>
  <c r="E506" i="2"/>
  <c r="H506" i="2"/>
  <c r="B506" i="2"/>
  <c r="A507" i="2"/>
  <c r="C507" i="2"/>
  <c r="D507" i="2"/>
  <c r="E507" i="2"/>
  <c r="G507" i="2"/>
  <c r="H507" i="2"/>
  <c r="B507" i="2"/>
  <c r="A508" i="2"/>
  <c r="B508" i="2"/>
  <c r="D508" i="2"/>
  <c r="G508" i="2"/>
  <c r="C508" i="2"/>
  <c r="E508" i="2"/>
  <c r="H508" i="2"/>
  <c r="A509" i="2"/>
  <c r="B509" i="2"/>
  <c r="D509" i="2"/>
  <c r="G509" i="2"/>
  <c r="C509" i="2"/>
  <c r="E509" i="2"/>
  <c r="H509" i="2"/>
  <c r="A510" i="2"/>
  <c r="B510" i="2"/>
  <c r="C510" i="2"/>
  <c r="E510" i="2"/>
  <c r="D510" i="2"/>
  <c r="G510" i="2"/>
  <c r="H510" i="2"/>
  <c r="A511" i="2"/>
  <c r="C511" i="2"/>
  <c r="D511" i="2"/>
  <c r="E511" i="2"/>
  <c r="G511" i="2"/>
  <c r="H511" i="2"/>
  <c r="B511" i="2"/>
  <c r="A512" i="2"/>
  <c r="D512" i="2"/>
  <c r="G512" i="2"/>
  <c r="C512" i="2"/>
  <c r="E512" i="2"/>
  <c r="H512" i="2"/>
  <c r="B512" i="2"/>
  <c r="A513" i="2"/>
  <c r="D513" i="2"/>
  <c r="G513" i="2"/>
  <c r="C513" i="2"/>
  <c r="E513" i="2"/>
  <c r="H513" i="2"/>
  <c r="B513" i="2"/>
  <c r="A514" i="2"/>
  <c r="C514" i="2"/>
  <c r="E514" i="2"/>
  <c r="D514" i="2"/>
  <c r="G514" i="2"/>
  <c r="H514" i="2"/>
  <c r="B514" i="2"/>
  <c r="A515" i="2"/>
  <c r="B515" i="2"/>
  <c r="C515" i="2"/>
  <c r="E515" i="2"/>
  <c r="D515" i="2"/>
  <c r="G515" i="2"/>
  <c r="H515" i="2"/>
  <c r="A516" i="2"/>
  <c r="B516" i="2"/>
  <c r="C516" i="2"/>
  <c r="E516" i="2"/>
  <c r="D516" i="2"/>
  <c r="G516" i="2"/>
  <c r="H516" i="2"/>
  <c r="A517" i="2"/>
  <c r="B517" i="2"/>
  <c r="C517" i="2"/>
  <c r="D517" i="2"/>
  <c r="E517" i="2"/>
  <c r="G517" i="2"/>
  <c r="H517" i="2"/>
  <c r="A518" i="2"/>
  <c r="B518" i="2"/>
  <c r="D518" i="2"/>
  <c r="G518" i="2"/>
  <c r="C518" i="2"/>
  <c r="E518" i="2"/>
  <c r="H518" i="2"/>
  <c r="A519" i="2"/>
  <c r="D519" i="2"/>
  <c r="G519" i="2"/>
  <c r="C519" i="2"/>
  <c r="E519" i="2"/>
  <c r="H519" i="2"/>
  <c r="B519" i="2"/>
  <c r="A520" i="2"/>
  <c r="D520" i="2"/>
  <c r="E520" i="2"/>
  <c r="G520" i="2"/>
  <c r="C520" i="2"/>
  <c r="H520" i="2"/>
  <c r="B520" i="2"/>
  <c r="A521" i="2"/>
  <c r="B521" i="2"/>
  <c r="C521" i="2"/>
  <c r="E521" i="2"/>
  <c r="D521" i="2"/>
  <c r="G521" i="2"/>
  <c r="H521" i="2"/>
  <c r="A522" i="2"/>
  <c r="B522" i="2"/>
  <c r="C522" i="2"/>
  <c r="E522" i="2"/>
  <c r="D522" i="2"/>
  <c r="G522" i="2"/>
  <c r="H522" i="2"/>
  <c r="A523" i="2"/>
  <c r="B523" i="2"/>
  <c r="C523" i="2"/>
  <c r="D523" i="2"/>
  <c r="E523" i="2"/>
  <c r="G523" i="2"/>
  <c r="H523" i="2"/>
  <c r="A524" i="2"/>
  <c r="B524" i="2"/>
  <c r="D524" i="2"/>
  <c r="G524" i="2"/>
  <c r="C524" i="2"/>
  <c r="E524" i="2"/>
  <c r="H524" i="2"/>
  <c r="A525" i="2"/>
  <c r="D525" i="2"/>
  <c r="G525" i="2"/>
  <c r="C525" i="2"/>
  <c r="E525" i="2"/>
  <c r="H525" i="2"/>
  <c r="B525" i="2"/>
  <c r="A526" i="2"/>
  <c r="D526" i="2"/>
  <c r="G526" i="2"/>
  <c r="C526" i="2"/>
  <c r="E526" i="2"/>
  <c r="H526" i="2"/>
  <c r="B526" i="2"/>
  <c r="A527" i="2"/>
  <c r="C527" i="2"/>
  <c r="E527" i="2"/>
  <c r="D527" i="2"/>
  <c r="G527" i="2"/>
  <c r="H527" i="2"/>
  <c r="B527" i="2"/>
  <c r="A528" i="2"/>
  <c r="B528" i="2"/>
  <c r="D528" i="2"/>
  <c r="E528" i="2"/>
  <c r="G528" i="2"/>
  <c r="C528" i="2"/>
  <c r="H528" i="2"/>
  <c r="A529" i="2"/>
  <c r="B529" i="2"/>
  <c r="D529" i="2"/>
  <c r="G529" i="2"/>
  <c r="C529" i="2"/>
  <c r="E529" i="2"/>
  <c r="H529" i="2"/>
  <c r="A530" i="2"/>
  <c r="D530" i="2"/>
  <c r="G530" i="2"/>
  <c r="C530" i="2"/>
  <c r="E530" i="2"/>
  <c r="H530" i="2"/>
  <c r="B530" i="2"/>
  <c r="A531" i="2"/>
  <c r="D531" i="2"/>
  <c r="G531" i="2"/>
  <c r="C531" i="2"/>
  <c r="E531" i="2"/>
  <c r="H531" i="2"/>
  <c r="B531" i="2"/>
  <c r="A532" i="2"/>
  <c r="D532" i="2"/>
  <c r="G532" i="2"/>
  <c r="C532" i="2"/>
  <c r="E532" i="2"/>
  <c r="H532" i="2"/>
  <c r="B532" i="2"/>
  <c r="A533" i="2"/>
  <c r="B533" i="2"/>
  <c r="D533" i="2"/>
  <c r="G533" i="2"/>
  <c r="C533" i="2"/>
  <c r="E533" i="2"/>
  <c r="H533" i="2"/>
  <c r="A534" i="2"/>
  <c r="B534" i="2"/>
  <c r="C534" i="2"/>
  <c r="E534" i="2"/>
  <c r="D534" i="2"/>
  <c r="G534" i="2"/>
  <c r="H534" i="2"/>
  <c r="A535" i="2"/>
  <c r="B535" i="2"/>
  <c r="C535" i="2"/>
  <c r="E535" i="2"/>
  <c r="D535" i="2"/>
  <c r="G535" i="2"/>
  <c r="H535" i="2"/>
  <c r="A536" i="2"/>
  <c r="B536" i="2"/>
  <c r="C536" i="2"/>
  <c r="D536" i="2"/>
  <c r="E536" i="2"/>
  <c r="G536" i="2"/>
  <c r="H536" i="2"/>
  <c r="A537" i="2"/>
  <c r="B537" i="2"/>
  <c r="D537" i="2"/>
  <c r="G537" i="2"/>
  <c r="C537" i="2"/>
  <c r="E537" i="2"/>
  <c r="H537" i="2"/>
  <c r="A538" i="2"/>
  <c r="D538" i="2"/>
  <c r="G538" i="2"/>
  <c r="C538" i="2"/>
  <c r="E538" i="2"/>
  <c r="H538" i="2"/>
  <c r="B538" i="2"/>
  <c r="A539" i="2"/>
  <c r="D539" i="2"/>
  <c r="G539" i="2"/>
  <c r="C539" i="2"/>
  <c r="E539" i="2"/>
  <c r="H539" i="2"/>
  <c r="B539" i="2"/>
  <c r="A540" i="2"/>
  <c r="D540" i="2"/>
  <c r="G540" i="2"/>
  <c r="C540" i="2"/>
  <c r="E540" i="2"/>
  <c r="H540" i="2"/>
  <c r="B540" i="2"/>
  <c r="A541" i="2"/>
  <c r="B541" i="2"/>
  <c r="D541" i="2"/>
  <c r="G541" i="2"/>
  <c r="C541" i="2"/>
  <c r="E541" i="2"/>
  <c r="H541" i="2"/>
  <c r="A542" i="2"/>
  <c r="B542" i="2"/>
  <c r="C542" i="2"/>
  <c r="E542" i="2"/>
  <c r="D542" i="2"/>
  <c r="G542" i="2"/>
  <c r="H542" i="2"/>
  <c r="A543" i="2"/>
  <c r="B543" i="2"/>
  <c r="C543" i="2"/>
  <c r="E543" i="2"/>
  <c r="D543" i="2"/>
  <c r="G543" i="2"/>
  <c r="H543" i="2"/>
  <c r="A544" i="2"/>
  <c r="B544" i="2"/>
  <c r="C544" i="2"/>
  <c r="D544" i="2"/>
  <c r="E544" i="2"/>
  <c r="G544" i="2"/>
  <c r="H544" i="2"/>
  <c r="A545" i="2"/>
  <c r="B545" i="2"/>
  <c r="D545" i="2"/>
  <c r="G545" i="2"/>
  <c r="C545" i="2"/>
  <c r="E545" i="2"/>
  <c r="H545" i="2"/>
  <c r="A546" i="2"/>
  <c r="D546" i="2"/>
  <c r="G546" i="2"/>
  <c r="C546" i="2"/>
  <c r="E546" i="2"/>
  <c r="H546" i="2"/>
  <c r="B546" i="2"/>
  <c r="A547" i="2"/>
  <c r="D547" i="2"/>
  <c r="G547" i="2"/>
  <c r="C547" i="2"/>
  <c r="E547" i="2"/>
  <c r="H547" i="2"/>
  <c r="B547" i="2"/>
  <c r="A548" i="2"/>
  <c r="D548" i="2"/>
  <c r="G548" i="2"/>
  <c r="C548" i="2"/>
  <c r="E548" i="2"/>
  <c r="H548" i="2"/>
  <c r="B548" i="2"/>
  <c r="A549" i="2"/>
  <c r="B549" i="2"/>
  <c r="D549" i="2"/>
  <c r="G549" i="2"/>
  <c r="C549" i="2"/>
  <c r="E549" i="2"/>
  <c r="H549" i="2"/>
  <c r="A550" i="2"/>
  <c r="B550" i="2"/>
  <c r="C550" i="2"/>
  <c r="E550" i="2"/>
  <c r="D550" i="2"/>
  <c r="G550" i="2"/>
  <c r="H550" i="2"/>
  <c r="A551" i="2"/>
  <c r="B551" i="2"/>
  <c r="C551" i="2"/>
  <c r="E551" i="2"/>
  <c r="D551" i="2"/>
  <c r="G551" i="2"/>
  <c r="H551" i="2"/>
  <c r="A552" i="2"/>
  <c r="B552" i="2"/>
  <c r="C552" i="2"/>
  <c r="D552" i="2"/>
  <c r="E552" i="2"/>
  <c r="G552" i="2"/>
  <c r="H552" i="2"/>
  <c r="A553" i="2"/>
  <c r="B553" i="2"/>
  <c r="D553" i="2"/>
  <c r="G553" i="2"/>
  <c r="C553" i="2"/>
  <c r="E553" i="2"/>
  <c r="H553" i="2"/>
  <c r="A554" i="2"/>
  <c r="D554" i="2"/>
  <c r="G554" i="2"/>
  <c r="C554" i="2"/>
  <c r="E554" i="2"/>
  <c r="H554" i="2"/>
  <c r="B554" i="2"/>
  <c r="A555" i="2"/>
  <c r="D555" i="2"/>
  <c r="G555" i="2"/>
  <c r="C555" i="2"/>
  <c r="E555" i="2"/>
  <c r="H555" i="2"/>
  <c r="B555" i="2"/>
  <c r="A556" i="2"/>
  <c r="D556" i="2"/>
  <c r="G556" i="2"/>
  <c r="C556" i="2"/>
  <c r="E556" i="2"/>
  <c r="H556" i="2"/>
  <c r="B556" i="2"/>
  <c r="A557" i="2"/>
  <c r="B557" i="2"/>
  <c r="D557" i="2"/>
  <c r="G557" i="2"/>
  <c r="C557" i="2"/>
  <c r="E557" i="2"/>
  <c r="H557" i="2"/>
  <c r="A558" i="2"/>
  <c r="B558" i="2"/>
  <c r="C558" i="2"/>
  <c r="E558" i="2"/>
  <c r="D558" i="2"/>
  <c r="G558" i="2"/>
  <c r="H558" i="2"/>
  <c r="A559" i="2"/>
  <c r="B559" i="2"/>
  <c r="C559" i="2"/>
  <c r="E559" i="2"/>
  <c r="D559" i="2"/>
  <c r="G559" i="2"/>
  <c r="H559" i="2"/>
  <c r="A560" i="2"/>
  <c r="B560" i="2"/>
  <c r="C560" i="2"/>
  <c r="D560" i="2"/>
  <c r="E560" i="2"/>
  <c r="G560" i="2"/>
  <c r="H560" i="2"/>
  <c r="A561" i="2"/>
  <c r="B561" i="2"/>
  <c r="D561" i="2"/>
  <c r="G561" i="2"/>
  <c r="C561" i="2"/>
  <c r="E561" i="2"/>
  <c r="H561" i="2"/>
  <c r="A562" i="2"/>
  <c r="D562" i="2"/>
  <c r="G562" i="2"/>
  <c r="C562" i="2"/>
  <c r="E562" i="2"/>
  <c r="H562" i="2"/>
  <c r="B562" i="2"/>
  <c r="A563" i="2"/>
  <c r="D563" i="2"/>
  <c r="G563" i="2"/>
  <c r="C563" i="2"/>
  <c r="E563" i="2"/>
  <c r="H563" i="2"/>
  <c r="B563" i="2"/>
  <c r="A564" i="2"/>
  <c r="D564" i="2"/>
  <c r="G564" i="2"/>
  <c r="C564" i="2"/>
  <c r="E564" i="2"/>
  <c r="H564" i="2"/>
  <c r="B564" i="2"/>
  <c r="A565" i="2"/>
  <c r="B565" i="2"/>
  <c r="D565" i="2"/>
  <c r="G565" i="2"/>
  <c r="C565" i="2"/>
  <c r="E565" i="2"/>
  <c r="H565" i="2"/>
  <c r="A566" i="2"/>
  <c r="B566" i="2"/>
  <c r="C566" i="2"/>
  <c r="E566" i="2"/>
  <c r="D566" i="2"/>
  <c r="G566" i="2"/>
  <c r="H566" i="2"/>
  <c r="A567" i="2"/>
  <c r="B567" i="2"/>
  <c r="C567" i="2"/>
  <c r="E567" i="2"/>
  <c r="D567" i="2"/>
  <c r="G567" i="2"/>
  <c r="H567" i="2"/>
  <c r="A568" i="2"/>
  <c r="B568" i="2"/>
  <c r="C568" i="2"/>
  <c r="D568" i="2"/>
  <c r="E568" i="2"/>
  <c r="G568" i="2"/>
  <c r="H568" i="2"/>
  <c r="A569" i="2"/>
  <c r="B569" i="2"/>
  <c r="D569" i="2"/>
  <c r="G569" i="2"/>
  <c r="C569" i="2"/>
  <c r="E569" i="2"/>
  <c r="H569" i="2"/>
  <c r="A570" i="2"/>
  <c r="D570" i="2"/>
  <c r="G570" i="2"/>
  <c r="C570" i="2"/>
  <c r="E570" i="2"/>
  <c r="H570" i="2"/>
  <c r="B570" i="2"/>
  <c r="A571" i="2"/>
  <c r="D571" i="2"/>
  <c r="G571" i="2"/>
  <c r="C571" i="2"/>
  <c r="E571" i="2"/>
  <c r="H571" i="2"/>
  <c r="B571" i="2"/>
  <c r="A572" i="2"/>
  <c r="D572" i="2"/>
  <c r="G572" i="2"/>
  <c r="C572" i="2"/>
  <c r="E572" i="2"/>
  <c r="H572" i="2"/>
  <c r="B572" i="2"/>
  <c r="A573" i="2"/>
  <c r="B573" i="2"/>
  <c r="D573" i="2"/>
  <c r="G573" i="2"/>
  <c r="C573" i="2"/>
  <c r="E573" i="2"/>
  <c r="H573" i="2"/>
  <c r="A574" i="2"/>
  <c r="B574" i="2"/>
  <c r="C574" i="2"/>
  <c r="E574" i="2"/>
  <c r="D574" i="2"/>
  <c r="G574" i="2"/>
  <c r="H574" i="2"/>
  <c r="A575" i="2"/>
  <c r="B575" i="2"/>
  <c r="C575" i="2"/>
  <c r="E575" i="2"/>
  <c r="D575" i="2"/>
  <c r="G575" i="2"/>
  <c r="H575" i="2"/>
  <c r="A576" i="2"/>
  <c r="B576" i="2"/>
  <c r="C576" i="2"/>
  <c r="D576" i="2"/>
  <c r="E576" i="2"/>
  <c r="G576" i="2"/>
  <c r="H576" i="2"/>
  <c r="A577" i="2"/>
  <c r="B577" i="2"/>
  <c r="D577" i="2"/>
  <c r="G577" i="2"/>
  <c r="C577" i="2"/>
  <c r="E577" i="2"/>
  <c r="H577" i="2"/>
  <c r="A578" i="2"/>
  <c r="D578" i="2"/>
  <c r="G578" i="2"/>
  <c r="C578" i="2"/>
  <c r="E578" i="2"/>
  <c r="H578" i="2"/>
  <c r="B578" i="2"/>
  <c r="A579" i="2"/>
  <c r="D579" i="2"/>
  <c r="G579" i="2"/>
  <c r="C579" i="2"/>
  <c r="E579" i="2"/>
  <c r="H579" i="2"/>
  <c r="B579" i="2"/>
  <c r="A580" i="2"/>
  <c r="D580" i="2"/>
  <c r="G580" i="2"/>
  <c r="C580" i="2"/>
  <c r="E580" i="2"/>
  <c r="H580" i="2"/>
  <c r="B580" i="2"/>
  <c r="A581" i="2"/>
  <c r="B581" i="2"/>
  <c r="D581" i="2"/>
  <c r="G581" i="2"/>
  <c r="C581" i="2"/>
  <c r="E581" i="2"/>
  <c r="H581" i="2"/>
  <c r="A582" i="2"/>
  <c r="B582" i="2"/>
  <c r="C582" i="2"/>
  <c r="E582" i="2"/>
  <c r="D582" i="2"/>
  <c r="G582" i="2"/>
  <c r="H582" i="2"/>
  <c r="A583" i="2"/>
  <c r="B583" i="2"/>
  <c r="C583" i="2"/>
  <c r="E583" i="2"/>
  <c r="D583" i="2"/>
  <c r="G583" i="2"/>
  <c r="H583" i="2"/>
  <c r="A584" i="2"/>
  <c r="B584" i="2"/>
  <c r="C584" i="2"/>
  <c r="D584" i="2"/>
  <c r="E584" i="2"/>
  <c r="G584" i="2"/>
  <c r="H584" i="2"/>
  <c r="A585" i="2"/>
  <c r="B585" i="2"/>
  <c r="D585" i="2"/>
  <c r="G585" i="2"/>
  <c r="C585" i="2"/>
  <c r="E585" i="2"/>
  <c r="H585" i="2"/>
  <c r="A586" i="2"/>
  <c r="D586" i="2"/>
  <c r="G586" i="2"/>
  <c r="C586" i="2"/>
  <c r="E586" i="2"/>
  <c r="H586" i="2"/>
  <c r="B586" i="2"/>
  <c r="A587" i="2"/>
  <c r="D587" i="2"/>
  <c r="G587" i="2"/>
  <c r="C587" i="2"/>
  <c r="E587" i="2"/>
  <c r="H587" i="2"/>
  <c r="B587" i="2"/>
  <c r="A588" i="2"/>
  <c r="D588" i="2"/>
  <c r="G588" i="2"/>
  <c r="C588" i="2"/>
  <c r="E588" i="2"/>
  <c r="H588" i="2"/>
  <c r="B588" i="2"/>
  <c r="A589" i="2"/>
  <c r="B589" i="2"/>
  <c r="D589" i="2"/>
  <c r="G589" i="2"/>
  <c r="C589" i="2"/>
  <c r="E589" i="2"/>
  <c r="H589" i="2"/>
  <c r="A590" i="2"/>
  <c r="B590" i="2"/>
  <c r="C590" i="2"/>
  <c r="E590" i="2"/>
  <c r="D590" i="2"/>
  <c r="G590" i="2"/>
  <c r="H590" i="2"/>
  <c r="A591" i="2"/>
  <c r="B591" i="2"/>
  <c r="C591" i="2"/>
  <c r="E591" i="2"/>
  <c r="D591" i="2"/>
  <c r="G591" i="2"/>
  <c r="H591" i="2"/>
  <c r="A592" i="2"/>
  <c r="B592" i="2"/>
  <c r="C592" i="2"/>
  <c r="D592" i="2"/>
  <c r="E592" i="2"/>
  <c r="G592" i="2"/>
  <c r="H592" i="2"/>
  <c r="A593" i="2"/>
  <c r="B593" i="2"/>
  <c r="D593" i="2"/>
  <c r="G593" i="2"/>
  <c r="C593" i="2"/>
  <c r="E593" i="2"/>
  <c r="H593" i="2"/>
  <c r="A594" i="2"/>
  <c r="D594" i="2"/>
  <c r="G594" i="2"/>
  <c r="C594" i="2"/>
  <c r="E594" i="2"/>
  <c r="H594" i="2"/>
  <c r="B594" i="2"/>
  <c r="A595" i="2"/>
  <c r="D595" i="2"/>
  <c r="G595" i="2"/>
  <c r="C595" i="2"/>
  <c r="H595" i="2"/>
  <c r="B595" i="2"/>
  <c r="A596" i="2"/>
  <c r="D596" i="2"/>
  <c r="G596" i="2"/>
  <c r="C596" i="2"/>
  <c r="E596" i="2"/>
  <c r="H596" i="2"/>
  <c r="B596" i="2"/>
  <c r="A597" i="2"/>
  <c r="B597" i="2"/>
  <c r="D597" i="2"/>
  <c r="G597" i="2"/>
  <c r="C597" i="2"/>
  <c r="E597" i="2"/>
  <c r="H597" i="2"/>
  <c r="A598" i="2"/>
  <c r="B598" i="2"/>
  <c r="C598" i="2"/>
  <c r="E598" i="2"/>
  <c r="D598" i="2"/>
  <c r="G598" i="2"/>
  <c r="H598" i="2"/>
  <c r="A599" i="2"/>
  <c r="B599" i="2"/>
  <c r="C599" i="2"/>
  <c r="E599" i="2"/>
  <c r="D599" i="2"/>
  <c r="G599" i="2"/>
  <c r="H599" i="2"/>
  <c r="A600" i="2"/>
  <c r="B600" i="2"/>
  <c r="C600" i="2"/>
  <c r="D600" i="2"/>
  <c r="E600" i="2"/>
  <c r="G600" i="2"/>
  <c r="H600" i="2"/>
  <c r="A601" i="2"/>
  <c r="B601" i="2"/>
  <c r="D601" i="2"/>
  <c r="G601" i="2"/>
  <c r="C601" i="2"/>
  <c r="E601" i="2"/>
  <c r="H601" i="2"/>
  <c r="A602" i="2"/>
  <c r="D602" i="2"/>
  <c r="G602" i="2"/>
  <c r="C602" i="2"/>
  <c r="E602" i="2"/>
  <c r="H602" i="2"/>
  <c r="B602" i="2"/>
  <c r="A603" i="2"/>
  <c r="D603" i="2"/>
  <c r="G603" i="2"/>
  <c r="C603" i="2"/>
  <c r="E603" i="2"/>
  <c r="H603" i="2"/>
  <c r="B603" i="2"/>
  <c r="A604" i="2"/>
  <c r="D604" i="2"/>
  <c r="G604" i="2"/>
  <c r="C604" i="2"/>
  <c r="E604" i="2"/>
  <c r="H604" i="2"/>
  <c r="B604" i="2"/>
  <c r="A605" i="2"/>
  <c r="B605" i="2"/>
  <c r="D605" i="2"/>
  <c r="G605" i="2"/>
  <c r="C605" i="2"/>
  <c r="E605" i="2"/>
  <c r="H605" i="2"/>
  <c r="A606" i="2"/>
  <c r="B606" i="2"/>
  <c r="C606" i="2"/>
  <c r="E606" i="2"/>
  <c r="D606" i="2"/>
  <c r="G606" i="2"/>
  <c r="H606" i="2"/>
  <c r="A607" i="2"/>
  <c r="B607" i="2"/>
  <c r="C607" i="2"/>
  <c r="E607" i="2"/>
  <c r="D607" i="2"/>
  <c r="G607" i="2"/>
  <c r="H607" i="2"/>
  <c r="A608" i="2"/>
  <c r="B608" i="2"/>
  <c r="C608" i="2"/>
  <c r="D608" i="2"/>
  <c r="E608" i="2"/>
  <c r="G608" i="2"/>
  <c r="H608" i="2"/>
  <c r="A609" i="2"/>
  <c r="B609" i="2"/>
  <c r="D609" i="2"/>
  <c r="G609" i="2"/>
  <c r="C609" i="2"/>
  <c r="E609" i="2"/>
  <c r="H609" i="2"/>
  <c r="A610" i="2"/>
  <c r="D610" i="2"/>
  <c r="G610" i="2"/>
  <c r="C610" i="2"/>
  <c r="E610" i="2"/>
  <c r="H610" i="2"/>
  <c r="B610" i="2"/>
  <c r="A611" i="2"/>
  <c r="D611" i="2"/>
  <c r="G611" i="2"/>
  <c r="C611" i="2"/>
  <c r="E611" i="2"/>
  <c r="H611" i="2"/>
  <c r="B611" i="2"/>
  <c r="A612" i="2"/>
  <c r="D612" i="2"/>
  <c r="G612" i="2"/>
  <c r="C612" i="2"/>
  <c r="E612" i="2"/>
  <c r="H612" i="2"/>
  <c r="B612" i="2"/>
  <c r="A613" i="2"/>
  <c r="B613" i="2"/>
  <c r="D613" i="2"/>
  <c r="G613" i="2"/>
  <c r="C613" i="2"/>
  <c r="E613" i="2"/>
  <c r="H613" i="2"/>
  <c r="A614" i="2"/>
  <c r="B614" i="2"/>
  <c r="C614" i="2"/>
  <c r="E614" i="2"/>
  <c r="D614" i="2"/>
  <c r="G614" i="2"/>
  <c r="H614" i="2"/>
  <c r="A615" i="2"/>
  <c r="B615" i="2"/>
  <c r="C615" i="2"/>
  <c r="E615" i="2"/>
  <c r="D615" i="2"/>
  <c r="G615" i="2"/>
  <c r="H615" i="2"/>
  <c r="A616" i="2"/>
  <c r="B616" i="2"/>
  <c r="C616" i="2"/>
  <c r="D616" i="2"/>
  <c r="E616" i="2"/>
  <c r="G616" i="2"/>
  <c r="H616" i="2"/>
  <c r="A617" i="2"/>
  <c r="B617" i="2"/>
  <c r="D617" i="2"/>
  <c r="G617" i="2"/>
  <c r="C617" i="2"/>
  <c r="E617" i="2"/>
  <c r="H617" i="2"/>
  <c r="A618" i="2"/>
  <c r="D618" i="2"/>
  <c r="G618" i="2"/>
  <c r="C618" i="2"/>
  <c r="E618" i="2"/>
  <c r="H618" i="2"/>
  <c r="B618" i="2"/>
  <c r="A619" i="2"/>
  <c r="D619" i="2"/>
  <c r="G619" i="2"/>
  <c r="C619" i="2"/>
  <c r="E619" i="2"/>
  <c r="H619" i="2"/>
  <c r="B619" i="2"/>
  <c r="A620" i="2"/>
  <c r="D620" i="2"/>
  <c r="G620" i="2"/>
  <c r="C620" i="2"/>
  <c r="E620" i="2"/>
  <c r="H620" i="2"/>
  <c r="B620" i="2"/>
  <c r="A621" i="2"/>
  <c r="B621" i="2"/>
  <c r="D621" i="2"/>
  <c r="G621" i="2"/>
  <c r="C621" i="2"/>
  <c r="E621" i="2"/>
  <c r="H621" i="2"/>
  <c r="A622" i="2"/>
  <c r="B622" i="2"/>
  <c r="C622" i="2"/>
  <c r="E622" i="2"/>
  <c r="D622" i="2"/>
  <c r="G622" i="2"/>
  <c r="H622" i="2"/>
  <c r="A623" i="2"/>
  <c r="B623" i="2"/>
  <c r="C623" i="2"/>
  <c r="E623" i="2"/>
  <c r="D623" i="2"/>
  <c r="G623" i="2"/>
  <c r="H623" i="2"/>
  <c r="A624" i="2"/>
  <c r="B624" i="2"/>
  <c r="C624" i="2"/>
  <c r="D624" i="2"/>
  <c r="E624" i="2"/>
  <c r="G624" i="2"/>
  <c r="H624" i="2"/>
  <c r="A625" i="2"/>
  <c r="B625" i="2"/>
  <c r="D625" i="2"/>
  <c r="G625" i="2"/>
  <c r="C625" i="2"/>
  <c r="E625" i="2"/>
  <c r="H625" i="2"/>
  <c r="A626" i="2"/>
  <c r="D626" i="2"/>
  <c r="G626" i="2"/>
  <c r="C626" i="2"/>
  <c r="E626" i="2"/>
  <c r="H626" i="2"/>
  <c r="B626" i="2"/>
  <c r="A627" i="2"/>
  <c r="D627" i="2"/>
  <c r="G627" i="2"/>
  <c r="C627" i="2"/>
  <c r="E627" i="2"/>
  <c r="H627" i="2"/>
  <c r="B627" i="2"/>
  <c r="A628" i="2"/>
  <c r="D628" i="2"/>
  <c r="G628" i="2"/>
  <c r="C628" i="2"/>
  <c r="E628" i="2"/>
  <c r="H628" i="2"/>
  <c r="B628" i="2"/>
  <c r="A629" i="2"/>
  <c r="B629" i="2"/>
  <c r="D629" i="2"/>
  <c r="G629" i="2"/>
  <c r="C629" i="2"/>
  <c r="H629" i="2"/>
  <c r="A630" i="2"/>
  <c r="B630" i="2"/>
  <c r="C630" i="2"/>
  <c r="E630" i="2"/>
  <c r="D630" i="2"/>
  <c r="G630" i="2"/>
  <c r="H630" i="2"/>
  <c r="A631" i="2"/>
  <c r="B631" i="2"/>
  <c r="C631" i="2"/>
  <c r="E631" i="2"/>
  <c r="D631" i="2"/>
  <c r="G631" i="2"/>
  <c r="H631" i="2"/>
  <c r="A632" i="2"/>
  <c r="B632" i="2"/>
  <c r="C632" i="2"/>
  <c r="D632" i="2"/>
  <c r="E632" i="2"/>
  <c r="G632" i="2"/>
  <c r="H632" i="2"/>
  <c r="A633" i="2"/>
  <c r="B633" i="2"/>
  <c r="D633" i="2"/>
  <c r="G633" i="2"/>
  <c r="C633" i="2"/>
  <c r="E633" i="2"/>
  <c r="H633" i="2"/>
  <c r="A634" i="2"/>
  <c r="D634" i="2"/>
  <c r="G634" i="2"/>
  <c r="C634" i="2"/>
  <c r="E634" i="2"/>
  <c r="H634" i="2"/>
  <c r="B634" i="2"/>
  <c r="A635" i="2"/>
  <c r="D635" i="2"/>
  <c r="G635" i="2"/>
  <c r="C635" i="2"/>
  <c r="E635" i="2"/>
  <c r="H635" i="2"/>
  <c r="B635" i="2"/>
  <c r="A636" i="2"/>
  <c r="D636" i="2"/>
  <c r="G636" i="2"/>
  <c r="C636" i="2"/>
  <c r="E636" i="2"/>
  <c r="H636" i="2"/>
  <c r="B636" i="2"/>
  <c r="A637" i="2"/>
  <c r="B637" i="2"/>
  <c r="D637" i="2"/>
  <c r="G637" i="2"/>
  <c r="C637" i="2"/>
  <c r="E637" i="2"/>
  <c r="H637" i="2"/>
  <c r="A638" i="2"/>
  <c r="B638" i="2"/>
  <c r="C638" i="2"/>
  <c r="E638" i="2"/>
  <c r="D638" i="2"/>
  <c r="G638" i="2"/>
  <c r="H638" i="2"/>
  <c r="A639" i="2"/>
  <c r="B639" i="2"/>
  <c r="C639" i="2"/>
  <c r="E639" i="2"/>
  <c r="D639" i="2"/>
  <c r="G639" i="2"/>
  <c r="H639" i="2"/>
  <c r="A640" i="2"/>
  <c r="B640" i="2"/>
  <c r="C640" i="2"/>
  <c r="D640" i="2"/>
  <c r="E640" i="2"/>
  <c r="G640" i="2"/>
  <c r="H640" i="2"/>
  <c r="A641" i="2"/>
  <c r="B641" i="2"/>
  <c r="D641" i="2"/>
  <c r="G641" i="2"/>
  <c r="C641" i="2"/>
  <c r="E641" i="2"/>
  <c r="H641" i="2"/>
  <c r="A642" i="2"/>
  <c r="D642" i="2"/>
  <c r="G642" i="2"/>
  <c r="C642" i="2"/>
  <c r="E642" i="2"/>
  <c r="H642" i="2"/>
  <c r="B642" i="2"/>
  <c r="A643" i="2"/>
  <c r="D643" i="2"/>
  <c r="G643" i="2"/>
  <c r="C643" i="2"/>
  <c r="E643" i="2"/>
  <c r="H643" i="2"/>
  <c r="B643" i="2"/>
  <c r="A644" i="2"/>
  <c r="D644" i="2"/>
  <c r="G644" i="2"/>
  <c r="C644" i="2"/>
  <c r="E644" i="2"/>
  <c r="H644" i="2"/>
  <c r="B644" i="2"/>
  <c r="A645" i="2"/>
  <c r="B645" i="2"/>
  <c r="D645" i="2"/>
  <c r="G645" i="2"/>
  <c r="C645" i="2"/>
  <c r="E645" i="2"/>
  <c r="H645" i="2"/>
  <c r="A646" i="2"/>
  <c r="B646" i="2"/>
  <c r="C646" i="2"/>
  <c r="E646" i="2"/>
  <c r="D646" i="2"/>
  <c r="G646" i="2"/>
  <c r="H646" i="2"/>
  <c r="A647" i="2"/>
  <c r="B647" i="2"/>
  <c r="C647" i="2"/>
  <c r="E647" i="2"/>
  <c r="D647" i="2"/>
  <c r="G647" i="2"/>
  <c r="H647" i="2"/>
  <c r="A648" i="2"/>
  <c r="B648" i="2"/>
  <c r="C648" i="2"/>
  <c r="D648" i="2"/>
  <c r="E648" i="2"/>
  <c r="G648" i="2"/>
  <c r="H648" i="2"/>
  <c r="A649" i="2"/>
  <c r="B649" i="2"/>
  <c r="D649" i="2"/>
  <c r="G649" i="2"/>
  <c r="C649" i="2"/>
  <c r="E649" i="2"/>
  <c r="H649" i="2"/>
  <c r="A650" i="2"/>
  <c r="D650" i="2"/>
  <c r="G650" i="2"/>
  <c r="C650" i="2"/>
  <c r="E650" i="2"/>
  <c r="H650" i="2"/>
  <c r="B650" i="2"/>
  <c r="A651" i="2"/>
  <c r="D651" i="2"/>
  <c r="G651" i="2"/>
  <c r="C651" i="2"/>
  <c r="E651" i="2"/>
  <c r="H651" i="2"/>
  <c r="B651" i="2"/>
  <c r="A652" i="2"/>
  <c r="D652" i="2"/>
  <c r="G652" i="2"/>
  <c r="C652" i="2"/>
  <c r="E652" i="2"/>
  <c r="H652" i="2"/>
  <c r="B652" i="2"/>
  <c r="A653" i="2"/>
  <c r="B653" i="2"/>
  <c r="D653" i="2"/>
  <c r="G653" i="2"/>
  <c r="C653" i="2"/>
  <c r="E653" i="2"/>
  <c r="H653" i="2"/>
  <c r="A654" i="2"/>
  <c r="B654" i="2"/>
  <c r="C654" i="2"/>
  <c r="E654" i="2"/>
  <c r="D654" i="2"/>
  <c r="G654" i="2"/>
  <c r="H654" i="2"/>
  <c r="A655" i="2"/>
  <c r="B655" i="2"/>
  <c r="C655" i="2"/>
  <c r="E655" i="2"/>
  <c r="D655" i="2"/>
  <c r="G655" i="2"/>
  <c r="H655" i="2"/>
  <c r="E595" i="2"/>
  <c r="E435" i="2"/>
  <c r="E242" i="2"/>
  <c r="E629" i="2"/>
  <c r="E216" i="2"/>
  <c r="E200" i="2"/>
  <c r="E249" i="2"/>
  <c r="E241" i="2"/>
  <c r="E202" i="2"/>
  <c r="E102" i="2"/>
  <c r="C12" i="1"/>
  <c r="C11" i="1"/>
  <c r="O729" i="1" l="1"/>
  <c r="O728" i="1"/>
  <c r="O727" i="1"/>
  <c r="O726" i="1"/>
  <c r="O714" i="1"/>
  <c r="O718" i="1"/>
  <c r="O722" i="1"/>
  <c r="O713" i="1"/>
  <c r="O717" i="1"/>
  <c r="O721" i="1"/>
  <c r="O725" i="1"/>
  <c r="O712" i="1"/>
  <c r="O716" i="1"/>
  <c r="O720" i="1"/>
  <c r="O724" i="1"/>
  <c r="O715" i="1"/>
  <c r="O719" i="1"/>
  <c r="O723" i="1"/>
  <c r="C16" i="1"/>
  <c r="D18" i="1" s="1"/>
  <c r="O388" i="1"/>
  <c r="O350" i="1"/>
  <c r="O405" i="1"/>
  <c r="O355" i="1"/>
  <c r="O351" i="1"/>
  <c r="O361" i="1"/>
  <c r="O404" i="1"/>
  <c r="O368" i="1"/>
  <c r="O397" i="1"/>
  <c r="O539" i="1"/>
  <c r="O410" i="1"/>
  <c r="C15" i="1"/>
  <c r="O709" i="1"/>
  <c r="O441" i="1"/>
  <c r="O353" i="1"/>
  <c r="O348" i="1"/>
  <c r="O372" i="1"/>
  <c r="O423" i="1"/>
  <c r="O357" i="1"/>
  <c r="O375" i="1"/>
  <c r="O481" i="1"/>
  <c r="O409" i="1"/>
  <c r="O340" i="1"/>
  <c r="O417" i="1"/>
  <c r="O401" i="1"/>
  <c r="O408" i="1"/>
  <c r="O425" i="1"/>
  <c r="O483" i="1"/>
  <c r="O480" i="1"/>
  <c r="O407" i="1"/>
  <c r="O352" i="1"/>
  <c r="O648" i="1"/>
  <c r="O418" i="1"/>
  <c r="O482" i="1"/>
  <c r="O374" i="1"/>
  <c r="O384" i="1"/>
  <c r="O358" i="1"/>
  <c r="O345" i="1"/>
  <c r="O406" i="1"/>
  <c r="O443" i="1"/>
  <c r="O347" i="1"/>
  <c r="O445" i="1"/>
  <c r="O439" i="1"/>
  <c r="O411" i="1"/>
  <c r="O343" i="1"/>
  <c r="O420" i="1"/>
  <c r="O421" i="1"/>
  <c r="O396" i="1"/>
  <c r="O708" i="1"/>
  <c r="O437" i="1"/>
  <c r="O440" i="1"/>
  <c r="O391" i="1"/>
  <c r="O435" i="1"/>
  <c r="O485" i="1"/>
  <c r="O710" i="1"/>
  <c r="O415" i="1"/>
  <c r="O349" i="1"/>
  <c r="O447" i="1"/>
  <c r="O711" i="1"/>
  <c r="O403" i="1"/>
  <c r="O387" i="1"/>
  <c r="O364" i="1"/>
  <c r="O444" i="1"/>
  <c r="O346" i="1"/>
  <c r="O412" i="1"/>
  <c r="O399" i="1"/>
  <c r="O426" i="1"/>
  <c r="O413" i="1"/>
  <c r="O649" i="1"/>
  <c r="O394" i="1"/>
  <c r="O373" i="1"/>
  <c r="O398" i="1"/>
  <c r="O366" i="1"/>
  <c r="O383" i="1"/>
  <c r="O390" i="1"/>
  <c r="O344" i="1"/>
  <c r="O376" i="1"/>
  <c r="O431" i="1"/>
  <c r="O448" i="1"/>
  <c r="O428" i="1"/>
  <c r="O436" i="1"/>
  <c r="O362" i="1"/>
  <c r="O430" i="1"/>
  <c r="O486" i="1"/>
  <c r="O395" i="1"/>
  <c r="O363" i="1"/>
  <c r="O389" i="1"/>
  <c r="O479" i="1"/>
  <c r="O359" i="1"/>
  <c r="O393" i="1"/>
  <c r="O416" i="1"/>
  <c r="O365" i="1"/>
  <c r="O360" i="1"/>
  <c r="O342" i="1"/>
  <c r="O354" i="1"/>
  <c r="O427" i="1"/>
  <c r="O414" i="1"/>
  <c r="O392" i="1"/>
  <c r="O367" i="1"/>
  <c r="O446" i="1"/>
  <c r="O429" i="1"/>
  <c r="O442" i="1"/>
  <c r="O380" i="1"/>
  <c r="O438" i="1"/>
  <c r="O381" i="1"/>
  <c r="O487" i="1"/>
  <c r="O377" i="1"/>
  <c r="O382" i="1"/>
  <c r="O422" i="1"/>
  <c r="O402" i="1"/>
  <c r="O341" i="1"/>
  <c r="O484" i="1"/>
  <c r="O385" i="1"/>
  <c r="O432" i="1"/>
  <c r="O400" i="1"/>
  <c r="O378" i="1"/>
  <c r="O369" i="1"/>
  <c r="O356" i="1"/>
  <c r="O386" i="1"/>
  <c r="O419" i="1"/>
  <c r="O433" i="1"/>
  <c r="O379" i="1"/>
  <c r="O370" i="1"/>
  <c r="O424" i="1"/>
  <c r="O371" i="1"/>
  <c r="O434" i="1"/>
  <c r="C18" i="1" l="1"/>
  <c r="F18" i="1"/>
  <c r="F19" i="1" s="1"/>
</calcChain>
</file>

<file path=xl/sharedStrings.xml><?xml version="1.0" encoding="utf-8"?>
<sst xmlns="http://schemas.openxmlformats.org/spreadsheetml/2006/main" count="6333" uniqueCount="1944">
  <si>
    <t>BU Vul / GSC 02182-00201</t>
  </si>
  <si>
    <t>System Type:</t>
  </si>
  <si>
    <t>EA/sd</t>
  </si>
  <si>
    <t>OMT = "Observed Minima Timings of Eclipsing Binaries" by the AAVSO, available from www.aavso.org</t>
  </si>
  <si>
    <t>Mallama 1980 = ApJS 44, pp 241-272 (Oct 1980)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</si>
  <si>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</si>
  <si>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</si>
  <si>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</si>
  <si>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</si>
  <si>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</si>
  <si>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</si>
  <si>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</si>
  <si>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</si>
  <si>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</si>
  <si>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</si>
  <si>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</si>
  <si>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</si>
  <si>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</si>
  <si>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</si>
  <si>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</si>
  <si>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</si>
  <si>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</si>
  <si>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</si>
  <si>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</si>
  <si>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</si>
  <si>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</si>
  <si>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</si>
  <si>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</si>
  <si>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</si>
  <si>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</si>
  <si>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</si>
  <si>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</si>
  <si>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</si>
  <si>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</si>
  <si>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</si>
  <si>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</si>
  <si>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</si>
  <si>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</si>
  <si>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</si>
  <si>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</si>
  <si>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</si>
  <si>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</si>
  <si>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 fit</t>
  </si>
  <si>
    <t>Date</t>
  </si>
  <si>
    <t>BAD?</t>
  </si>
  <si>
    <t> AN 278.189 </t>
  </si>
  <si>
    <t>II</t>
  </si>
  <si>
    <t> PZ 4.268 </t>
  </si>
  <si>
    <t>I</t>
  </si>
  <si>
    <t> AC 219.31 </t>
  </si>
  <si>
    <t> BTOK 49.385 </t>
  </si>
  <si>
    <t>GCVS 4</t>
  </si>
  <si>
    <t> AJ 64.264 </t>
  </si>
  <si>
    <t> HABZ 15 </t>
  </si>
  <si>
    <t> MVS 3.123 </t>
  </si>
  <si>
    <t>IBVS 0180</t>
  </si>
  <si>
    <t>IBVS 0221</t>
  </si>
  <si>
    <t>IBVS 0247</t>
  </si>
  <si>
    <t xml:space="preserve">1974JAVSO…3…60 </t>
  </si>
  <si>
    <t>Mallama1980</t>
  </si>
  <si>
    <t>BBSAG Bull...13</t>
  </si>
  <si>
    <t>Diethelm</t>
  </si>
  <si>
    <t>R</t>
  </si>
  <si>
    <t>B</t>
  </si>
  <si>
    <t> AVSJ 3.69 </t>
  </si>
  <si>
    <t>BBSAG Bull...14</t>
  </si>
  <si>
    <t>BBSAG Bull...15</t>
  </si>
  <si>
    <t>Germann</t>
  </si>
  <si>
    <t>BBSAG Bull...18</t>
  </si>
  <si>
    <t>Locher K</t>
  </si>
  <si>
    <t>BBSAG Bull...19</t>
  </si>
  <si>
    <t>BBSAG Bull...20</t>
  </si>
  <si>
    <t>BBSAG Bull...21</t>
  </si>
  <si>
    <t>Arnold v</t>
  </si>
  <si>
    <t>on Rotz</t>
  </si>
  <si>
    <t>BBSAG Bull...24</t>
  </si>
  <si>
    <t> AVSJ 4.91 </t>
  </si>
  <si>
    <t>BBSAG Bull...25</t>
  </si>
  <si>
    <t>BBSAG Bull...26</t>
  </si>
  <si>
    <t>BBSAG Bull...27</t>
  </si>
  <si>
    <t>Erdin A</t>
  </si>
  <si>
    <t> ORI 125 </t>
  </si>
  <si>
    <t> AVSJ 5.40 </t>
  </si>
  <si>
    <t>BBSAG Bull...31</t>
  </si>
  <si>
    <t>Raeuber</t>
  </si>
  <si>
    <t>N</t>
  </si>
  <si>
    <t>Peter H</t>
  </si>
  <si>
    <t>BBSAG Bull...32</t>
  </si>
  <si>
    <t>BBSAG Bull...33</t>
  </si>
  <si>
    <t> ORI 127 </t>
  </si>
  <si>
    <t> ORI 129 </t>
  </si>
  <si>
    <t> BBS 1 </t>
  </si>
  <si>
    <t> BBS 3 </t>
  </si>
  <si>
    <t> BBS 4 </t>
  </si>
  <si>
    <t> BBS 5 </t>
  </si>
  <si>
    <t> BBS 6 </t>
  </si>
  <si>
    <t> BBS 10 </t>
  </si>
  <si>
    <t> BBS 11 </t>
  </si>
  <si>
    <t>IBVS 978</t>
  </si>
  <si>
    <t> AVSJ 5.89 </t>
  </si>
  <si>
    <t> BBS 12 </t>
  </si>
  <si>
    <t> AVSJ 6.32 </t>
  </si>
  <si>
    <t> BBS 17 </t>
  </si>
  <si>
    <t> BBS 18 </t>
  </si>
  <si>
    <t> BBS 19 </t>
  </si>
  <si>
    <t> AVSJ 7.41 </t>
  </si>
  <si>
    <t> BBS 22 </t>
  </si>
  <si>
    <t> BBS 23 </t>
  </si>
  <si>
    <t> AVSJ 7.42 </t>
  </si>
  <si>
    <t> BBS 24 </t>
  </si>
  <si>
    <t> BBS 28 </t>
  </si>
  <si>
    <t>OMT #1</t>
  </si>
  <si>
    <t>IBVS 1190</t>
  </si>
  <si>
    <t> BBS 29 </t>
  </si>
  <si>
    <t> BBS 30 </t>
  </si>
  <si>
    <t> BBS 31 </t>
  </si>
  <si>
    <t> BBS 33 </t>
  </si>
  <si>
    <t> BBS 35 </t>
  </si>
  <si>
    <t> BBS 36 </t>
  </si>
  <si>
    <t> BBS 38 </t>
  </si>
  <si>
    <t> BBS 39 </t>
  </si>
  <si>
    <t> BBS 40 </t>
  </si>
  <si>
    <t> BBS 43 </t>
  </si>
  <si>
    <t> BBS 44 </t>
  </si>
  <si>
    <t> BBS 45 </t>
  </si>
  <si>
    <t> BRNO 26 </t>
  </si>
  <si>
    <t> BBS 49 </t>
  </si>
  <si>
    <t> BBS 50 </t>
  </si>
  <si>
    <t> BBS 51 </t>
  </si>
  <si>
    <t> BBS 52 </t>
  </si>
  <si>
    <t> BBS 56 </t>
  </si>
  <si>
    <t> BBS 57 </t>
  </si>
  <si>
    <t> BBS 61 </t>
  </si>
  <si>
    <t> BBS 62 </t>
  </si>
  <si>
    <t> BBS 63 </t>
  </si>
  <si>
    <t> BBS 67 </t>
  </si>
  <si>
    <t> BBS 68 </t>
  </si>
  <si>
    <t> AOEB 1 </t>
  </si>
  <si>
    <t> BBS 69 </t>
  </si>
  <si>
    <t> BBS 70 </t>
  </si>
  <si>
    <t> BBS 73 </t>
  </si>
  <si>
    <t> BBS 74 </t>
  </si>
  <si>
    <t> BBS 77 </t>
  </si>
  <si>
    <t>VSB 47 </t>
  </si>
  <si>
    <t> BRNO 27 </t>
  </si>
  <si>
    <t> BBS 78 </t>
  </si>
  <si>
    <t> BRNO 28 </t>
  </si>
  <si>
    <t> BBS 81 </t>
  </si>
  <si>
    <t> BBS 82 </t>
  </si>
  <si>
    <t> BBS 83 </t>
  </si>
  <si>
    <t> BRNO 30 </t>
  </si>
  <si>
    <t> BBS 86 </t>
  </si>
  <si>
    <t> BBS 89 </t>
  </si>
  <si>
    <t> BBS 90 </t>
  </si>
  <si>
    <t> BBS 92 </t>
  </si>
  <si>
    <t> BBS 93 </t>
  </si>
  <si>
    <t> BBS 95 </t>
  </si>
  <si>
    <t> BBS 96 </t>
  </si>
  <si>
    <t> BRNO 31 </t>
  </si>
  <si>
    <t>BAVM 59 </t>
  </si>
  <si>
    <t> BBS 97 </t>
  </si>
  <si>
    <t> BBS 98 </t>
  </si>
  <si>
    <t>IBVS 4097</t>
  </si>
  <si>
    <t> BBS 99 </t>
  </si>
  <si>
    <t> BBS 101 </t>
  </si>
  <si>
    <t> BBS 102 </t>
  </si>
  <si>
    <t>OMT #4</t>
  </si>
  <si>
    <t> BBS 104 </t>
  </si>
  <si>
    <t> BBS 105 </t>
  </si>
  <si>
    <t> BBS 107 </t>
  </si>
  <si>
    <t> BBS 108 </t>
  </si>
  <si>
    <t> BBS 110 </t>
  </si>
  <si>
    <t> BBS 112 </t>
  </si>
  <si>
    <t> BRNO 32 </t>
  </si>
  <si>
    <t> BBS 113 </t>
  </si>
  <si>
    <t> BBS 114 </t>
  </si>
  <si>
    <t> BBS 115 </t>
  </si>
  <si>
    <t>OMT #6</t>
  </si>
  <si>
    <t> BBS 116 </t>
  </si>
  <si>
    <t> BBS 122 </t>
  </si>
  <si>
    <t>IBVS 4840</t>
  </si>
  <si>
    <t>OEJV 0074</t>
  </si>
  <si>
    <t> AOEB 7 </t>
  </si>
  <si>
    <t>IBVS 5220</t>
  </si>
  <si>
    <t> AOEB 10 </t>
  </si>
  <si>
    <t>VSB 40 </t>
  </si>
  <si>
    <t>IBVS 5636</t>
  </si>
  <si>
    <t>IBVS 5657</t>
  </si>
  <si>
    <t>IBVS 5731</t>
  </si>
  <si>
    <t>IBVS 5741</t>
  </si>
  <si>
    <t> AOEB 12 </t>
  </si>
  <si>
    <t>VSB 45 </t>
  </si>
  <si>
    <t>BAVM 193 </t>
  </si>
  <si>
    <t>JAVSO..36..171</t>
  </si>
  <si>
    <t>OEJV 0094</t>
  </si>
  <si>
    <t>IBVS 5874</t>
  </si>
  <si>
    <t>JAVSO..36..186</t>
  </si>
  <si>
    <t>BAVM 203 </t>
  </si>
  <si>
    <t>JAVSO..37...44</t>
  </si>
  <si>
    <t>JAVSO..38...85</t>
  </si>
  <si>
    <t>JAVSO..38..183</t>
  </si>
  <si>
    <t>OEJV 0137</t>
  </si>
  <si>
    <t>IBVS 6010</t>
  </si>
  <si>
    <t>JAVSO..39...94</t>
  </si>
  <si>
    <t>VSB 51 </t>
  </si>
  <si>
    <t>OEJV 0160</t>
  </si>
  <si>
    <t>VSB 53 </t>
  </si>
  <si>
    <t>JAVSO..40....1</t>
  </si>
  <si>
    <t>JAVSO..40..975</t>
  </si>
  <si>
    <t> JAAVSO 41;122 </t>
  </si>
  <si>
    <t>JAVSO..41..122</t>
  </si>
  <si>
    <t>IBVS 6070</t>
  </si>
  <si>
    <t>IBVS 6114</t>
  </si>
  <si>
    <t>JAVSO..41..328</t>
  </si>
  <si>
    <t>OEJV 0168</t>
  </si>
  <si>
    <t>IBVS 6149</t>
  </si>
  <si>
    <t>JAVSO..42..426</t>
  </si>
  <si>
    <t>IBVS 6157</t>
  </si>
  <si>
    <t>JAVSO..43..238</t>
  </si>
  <si>
    <t>IBVS 6196</t>
  </si>
  <si>
    <t>JAVSO..44..164</t>
  </si>
  <si>
    <t>JAVSO..45..121</t>
  </si>
  <si>
    <t>JAVSO..45..215</t>
  </si>
  <si>
    <t>IBVS 6244</t>
  </si>
  <si>
    <t>JAVSO..46…79 (2018)</t>
  </si>
  <si>
    <t>JAVSO..47..105</t>
  </si>
  <si>
    <t>OEJV 0203</t>
  </si>
  <si>
    <t>JAVSO..46..184</t>
  </si>
  <si>
    <t>JAVSO..48…87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</si>
  <si>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</si>
  <si>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</si>
  <si>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</si>
  <si>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</si>
  <si>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</si>
  <si>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</si>
  <si>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</si>
  <si>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</si>
  <si>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</si>
  <si>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2439384.643 </t>
  </si>
  <si>
    <t> 16.09.1966 03:25 </t>
  </si>
  <si>
    <t> 0.005 </t>
  </si>
  <si>
    <t>V </t>
  </si>
  <si>
    <t> R.Monske </t>
  </si>
  <si>
    <t>IBVS 180 </t>
  </si>
  <si>
    <t>2439445.515 </t>
  </si>
  <si>
    <t> 16.11.1966 00:21 </t>
  </si>
  <si>
    <t> -0.005 </t>
  </si>
  <si>
    <t>IBVS 221 </t>
  </si>
  <si>
    <t>2439449.503 </t>
  </si>
  <si>
    <t> 20.11.1966 00:04 </t>
  </si>
  <si>
    <t> -0.000 </t>
  </si>
  <si>
    <t>2439735.705 </t>
  </si>
  <si>
    <t> 02.09.1967 04:55 </t>
  </si>
  <si>
    <t> -0.002 </t>
  </si>
  <si>
    <t>IBVS 247 </t>
  </si>
  <si>
    <t>2440028.733 </t>
  </si>
  <si>
    <t> 21.06.1968 05:35 </t>
  </si>
  <si>
    <t> L.Hazel </t>
  </si>
  <si>
    <t>2440038.406 </t>
  </si>
  <si>
    <t> 30.06.1968 21:44 </t>
  </si>
  <si>
    <t> R.Diethelm </t>
  </si>
  <si>
    <t> ORI 108 </t>
  </si>
  <si>
    <t>2440059.468 </t>
  </si>
  <si>
    <t> 21.07.1968 23:13 </t>
  </si>
  <si>
    <t> 0.004 </t>
  </si>
  <si>
    <t>2440063.439 </t>
  </si>
  <si>
    <t> 25.07.1968 22:32 </t>
  </si>
  <si>
    <t> -0.008 </t>
  </si>
  <si>
    <t>2440088.494 </t>
  </si>
  <si>
    <t> 19.08.1968 23:51 </t>
  </si>
  <si>
    <t> 0.012 </t>
  </si>
  <si>
    <t> ORI 109 </t>
  </si>
  <si>
    <t>2440141.382 </t>
  </si>
  <si>
    <t> 11.10.1968 21:10 </t>
  </si>
  <si>
    <t> -0.017 </t>
  </si>
  <si>
    <t> ORI 110 </t>
  </si>
  <si>
    <t>2440149.367 </t>
  </si>
  <si>
    <t> 19.10.1968 20:48 </t>
  </si>
  <si>
    <t> 0.002 </t>
  </si>
  <si>
    <t> R.Germann </t>
  </si>
  <si>
    <t>2440157.329 </t>
  </si>
  <si>
    <t> 27.10.1968 19:53 </t>
  </si>
  <si>
    <t>2440344.528 </t>
  </si>
  <si>
    <t> 03.05.1969 00:40 </t>
  </si>
  <si>
    <t> -0.001 </t>
  </si>
  <si>
    <t> K.Locher </t>
  </si>
  <si>
    <t> ORI 113 </t>
  </si>
  <si>
    <t>2440344.537 </t>
  </si>
  <si>
    <t> 03.05.1969 00:53 </t>
  </si>
  <si>
    <t> 0.008 </t>
  </si>
  <si>
    <t>2440364.449 </t>
  </si>
  <si>
    <t> 22.05.1969 22:46 </t>
  </si>
  <si>
    <t>2440365.588 </t>
  </si>
  <si>
    <t> 24.05.1969 02:06 </t>
  </si>
  <si>
    <t> 0.006 </t>
  </si>
  <si>
    <t>2440381.514 </t>
  </si>
  <si>
    <t> 09.06.1969 00:20 </t>
  </si>
  <si>
    <t> 0.000 </t>
  </si>
  <si>
    <t>2440402.573 </t>
  </si>
  <si>
    <t> 30.06.1969 01:45 </t>
  </si>
  <si>
    <t> 0.007 </t>
  </si>
  <si>
    <t> ORI 114 </t>
  </si>
  <si>
    <t>2440495.314 </t>
  </si>
  <si>
    <t> 30.09.1969 19:32 </t>
  </si>
  <si>
    <t> ORI 115 </t>
  </si>
  <si>
    <t>2440504.406 </t>
  </si>
  <si>
    <t> 09.10.1969 21:44 </t>
  </si>
  <si>
    <t> -0.010 </t>
  </si>
  <si>
    <t>2440507.258 </t>
  </si>
  <si>
    <t> 12.10.1969 18:11 </t>
  </si>
  <si>
    <t> -0.003 </t>
  </si>
  <si>
    <t>2440528.312 </t>
  </si>
  <si>
    <t> 02.11.1969 19:29 </t>
  </si>
  <si>
    <t> A.v.Rotz </t>
  </si>
  <si>
    <t> ORI 116 </t>
  </si>
  <si>
    <t>2440565.298 </t>
  </si>
  <si>
    <t> 09.12.1969 19:09 </t>
  </si>
  <si>
    <t>2440711.534 </t>
  </si>
  <si>
    <t> 05.05.1970 00:48 </t>
  </si>
  <si>
    <t> ORI 119 </t>
  </si>
  <si>
    <t>2440731.442 </t>
  </si>
  <si>
    <t> 24.05.1970 22:36 </t>
  </si>
  <si>
    <t>2440731.445 </t>
  </si>
  <si>
    <t> 24.05.1970 22:40 </t>
  </si>
  <si>
    <t> 0.001 </t>
  </si>
  <si>
    <t>2440735.425 </t>
  </si>
  <si>
    <t> 28.05.1970 22:12 </t>
  </si>
  <si>
    <t>2440735.433 </t>
  </si>
  <si>
    <t> 28.05.1970 22:23 </t>
  </si>
  <si>
    <t>2440740.547 </t>
  </si>
  <si>
    <t> 03.06.1970 01:07 </t>
  </si>
  <si>
    <t>2440768.423 </t>
  </si>
  <si>
    <t> 30.06.1970 22:09 </t>
  </si>
  <si>
    <t> -0.006 </t>
  </si>
  <si>
    <t> ORI 120 </t>
  </si>
  <si>
    <t>2440805.408 </t>
  </si>
  <si>
    <t> 06.08.1970 21:47 </t>
  </si>
  <si>
    <t>2440839.550 </t>
  </si>
  <si>
    <t> 10.09.1970 01:12 </t>
  </si>
  <si>
    <t> ORI 121 </t>
  </si>
  <si>
    <t>2440858.328 </t>
  </si>
  <si>
    <t> 28.09.1970 19:52 </t>
  </si>
  <si>
    <t>2440866.300 </t>
  </si>
  <si>
    <t> 06.10.1970 19:12 </t>
  </si>
  <si>
    <t> ORI 122 </t>
  </si>
  <si>
    <t>2440866.308 </t>
  </si>
  <si>
    <t> 06.10.1970 19:23 </t>
  </si>
  <si>
    <t> A.Erdin </t>
  </si>
  <si>
    <t>2440887.345 </t>
  </si>
  <si>
    <t> 27.10.1970 20:16 </t>
  </si>
  <si>
    <t> -0.004 </t>
  </si>
  <si>
    <t>2441135.424 </t>
  </si>
  <si>
    <t> 02.07.1971 22:10 </t>
  </si>
  <si>
    <t> N.Räuber </t>
  </si>
  <si>
    <t> ORI 126 </t>
  </si>
  <si>
    <t>2441139.414 </t>
  </si>
  <si>
    <t> 06.07.1971 21:56 </t>
  </si>
  <si>
    <t>2441143.394 </t>
  </si>
  <si>
    <t> 10.07.1971 21:27 </t>
  </si>
  <si>
    <t> H.Peter </t>
  </si>
  <si>
    <t>2441168.425 </t>
  </si>
  <si>
    <t> 04.08.1971 22:12 </t>
  </si>
  <si>
    <t>2441176.400 </t>
  </si>
  <si>
    <t> 12.08.1971 21:36 </t>
  </si>
  <si>
    <t> 0.003 </t>
  </si>
  <si>
    <t>2441176.403 </t>
  </si>
  <si>
    <t> 12.08.1971 21:40 </t>
  </si>
  <si>
    <t>2441202.568 </t>
  </si>
  <si>
    <t> 08.09.1971 01:37 </t>
  </si>
  <si>
    <t>2441213.379 </t>
  </si>
  <si>
    <t> 18.09.1971 21:05 </t>
  </si>
  <si>
    <t>2441960.471 </t>
  </si>
  <si>
    <t> 04.10.1973 23:18 </t>
  </si>
  <si>
    <t>F </t>
  </si>
  <si>
    <t> P.Ahnert </t>
  </si>
  <si>
    <t> MVS 7.38 </t>
  </si>
  <si>
    <t>2442919.791 </t>
  </si>
  <si>
    <t> 21.05.1976 06:59 </t>
  </si>
  <si>
    <t> G.Samolyk </t>
  </si>
  <si>
    <t>2442919.796 </t>
  </si>
  <si>
    <t> 21.05.1976 07:06 </t>
  </si>
  <si>
    <t> C.Hesseltine </t>
  </si>
  <si>
    <t>2442923.773 </t>
  </si>
  <si>
    <t> 25.05.1976 06:33 </t>
  </si>
  <si>
    <t>2442923.776 </t>
  </si>
  <si>
    <t> 25.05.1976 06:37 </t>
  </si>
  <si>
    <t>2442960.756 </t>
  </si>
  <si>
    <t> 01.07.1976 06:08 </t>
  </si>
  <si>
    <t> M.Baldwin </t>
  </si>
  <si>
    <t>2442962.473 </t>
  </si>
  <si>
    <t> 02.07.1976 23:21 </t>
  </si>
  <si>
    <t> MVS 7.197 </t>
  </si>
  <si>
    <t>2442964.740 </t>
  </si>
  <si>
    <t> 05.07.1976 05:45 </t>
  </si>
  <si>
    <t>2442964.741 </t>
  </si>
  <si>
    <t> 05.07.1976 05:47 </t>
  </si>
  <si>
    <t> D.Ruokonen </t>
  </si>
  <si>
    <t>2442980.677 </t>
  </si>
  <si>
    <t> 21.07.1976 04:14 </t>
  </si>
  <si>
    <t>2442985.791 </t>
  </si>
  <si>
    <t> 26.07.1976 06:59 </t>
  </si>
  <si>
    <t>2443009.693 </t>
  </si>
  <si>
    <t> 19.08.1976 04:37 </t>
  </si>
  <si>
    <t>2443026.757 </t>
  </si>
  <si>
    <t> 05.09.1976 06:10 </t>
  </si>
  <si>
    <t>2443026.765 </t>
  </si>
  <si>
    <t> 05.09.1976 06:21 </t>
  </si>
  <si>
    <t> G.Wedemayer </t>
  </si>
  <si>
    <t>2443051.796 </t>
  </si>
  <si>
    <t> 30.09.1976 07:06 </t>
  </si>
  <si>
    <t>2443083.655 </t>
  </si>
  <si>
    <t> 01.11.1976 03:43 </t>
  </si>
  <si>
    <t> -0.007 </t>
  </si>
  <si>
    <t>2443290.772 </t>
  </si>
  <si>
    <t> 27.05.1977 06:31 </t>
  </si>
  <si>
    <t>2443413.670 </t>
  </si>
  <si>
    <t> 27.09.1977 04:04 </t>
  </si>
  <si>
    <t>2443466.592 </t>
  </si>
  <si>
    <t> 19.11.1977 02:12 </t>
  </si>
  <si>
    <t>2443665.733 </t>
  </si>
  <si>
    <t> 06.06.1978 05:35 </t>
  </si>
  <si>
    <t>2443665.742 </t>
  </si>
  <si>
    <t> 06.06.1978 05:48 </t>
  </si>
  <si>
    <t>2443669.724 </t>
  </si>
  <si>
    <t> 10.06.1978 05:22 </t>
  </si>
  <si>
    <t>2443673.708 </t>
  </si>
  <si>
    <t> 14.06.1978 04:59 </t>
  </si>
  <si>
    <t>2443694.755 </t>
  </si>
  <si>
    <t> 05.07.1978 06:07 </t>
  </si>
  <si>
    <t>2443718.655 </t>
  </si>
  <si>
    <t> 29.07.1978 03:43 </t>
  </si>
  <si>
    <t>2443723.774 </t>
  </si>
  <si>
    <t> 03.08.1978 06:34 </t>
  </si>
  <si>
    <t>2444049.816 </t>
  </si>
  <si>
    <t> 25.06.1979 07:35 </t>
  </si>
  <si>
    <t>2444081.675 </t>
  </si>
  <si>
    <t> 27.07.1979 04:12 </t>
  </si>
  <si>
    <t>2444082.815 </t>
  </si>
  <si>
    <t> 28.07.1979 07:33 </t>
  </si>
  <si>
    <t> P.Atwood </t>
  </si>
  <si>
    <t>2444126.625 </t>
  </si>
  <si>
    <t> 10.09.1979 03:00 </t>
  </si>
  <si>
    <t>2444407.706 </t>
  </si>
  <si>
    <t> 17.06.1980 04:56 </t>
  </si>
  <si>
    <t> G.Hanson </t>
  </si>
  <si>
    <t>2444444.700 </t>
  </si>
  <si>
    <t> 24.07.1980 04:48 </t>
  </si>
  <si>
    <t>2444473.714 </t>
  </si>
  <si>
    <t> 22.08.1980 05:08 </t>
  </si>
  <si>
    <t>2444485.666 </t>
  </si>
  <si>
    <t> 03.09.1980 03:59 </t>
  </si>
  <si>
    <t>2444493.627 </t>
  </si>
  <si>
    <t> 11.09.1980 03:02 </t>
  </si>
  <si>
    <t>2444816.815 </t>
  </si>
  <si>
    <t> 31.07.1981 07:33 </t>
  </si>
  <si>
    <t> D.Williams </t>
  </si>
  <si>
    <t>2444836.739 </t>
  </si>
  <si>
    <t> 20.08.1981 05:44 </t>
  </si>
  <si>
    <t> 0.010 </t>
  </si>
  <si>
    <t>2444849.817 </t>
  </si>
  <si>
    <t> 02.09.1981 07:36 </t>
  </si>
  <si>
    <t> E.Halbach </t>
  </si>
  <si>
    <t>2444856.643 </t>
  </si>
  <si>
    <t> 09.09.1981 03:25 </t>
  </si>
  <si>
    <t>2444868.595 </t>
  </si>
  <si>
    <t> 21.09.1981 02:16 </t>
  </si>
  <si>
    <t>2444869.724 </t>
  </si>
  <si>
    <t> 22.09.1981 05:22 </t>
  </si>
  <si>
    <t>2444872.575 </t>
  </si>
  <si>
    <t> 25.09.1981 01:48 </t>
  </si>
  <si>
    <t>2444876.563 </t>
  </si>
  <si>
    <t> 29.09.1981 01:30 </t>
  </si>
  <si>
    <t>2444885.665 </t>
  </si>
  <si>
    <t> 08.10.1981 03:57 </t>
  </si>
  <si>
    <t>2444938.577 </t>
  </si>
  <si>
    <t> 30.11.1981 01:50 </t>
  </si>
  <si>
    <t>2445166.748 </t>
  </si>
  <si>
    <t> 16.07.1982 05:57 </t>
  </si>
  <si>
    <t>2445264.606 </t>
  </si>
  <si>
    <t> 22.10.1982 02:32 </t>
  </si>
  <si>
    <t>2445492.771 </t>
  </si>
  <si>
    <t> 07.06.1983 06:30 </t>
  </si>
  <si>
    <t>2445541.711 </t>
  </si>
  <si>
    <t> 26.07.1983 05:03 </t>
  </si>
  <si>
    <t>2445549.683 </t>
  </si>
  <si>
    <t> 03.08.1983 04:23 </t>
  </si>
  <si>
    <t>2445553.658 </t>
  </si>
  <si>
    <t> 07.08.1983 03:47 </t>
  </si>
  <si>
    <t>2445578.704 </t>
  </si>
  <si>
    <t> 01.09.1983 04:53 </t>
  </si>
  <si>
    <t>2445937.737 </t>
  </si>
  <si>
    <t> 25.08.1984 05:41 </t>
  </si>
  <si>
    <t>2445945.703 </t>
  </si>
  <si>
    <t> 02.09.1984 04:52 </t>
  </si>
  <si>
    <t>2445945.709 </t>
  </si>
  <si>
    <t> 02.09.1984 05:00 </t>
  </si>
  <si>
    <t> 0.013 </t>
  </si>
  <si>
    <t> S.Cook </t>
  </si>
  <si>
    <t>2446018.532 </t>
  </si>
  <si>
    <t> 14.11.1984 00:46 </t>
  </si>
  <si>
    <t>2446210.842 </t>
  </si>
  <si>
    <t> 25.05.1985 08:12 </t>
  </si>
  <si>
    <t>2446210.844 </t>
  </si>
  <si>
    <t> 25.05.1985 08:15 </t>
  </si>
  <si>
    <t>2446254.666 </t>
  </si>
  <si>
    <t> 08.07.1985 03:59 </t>
  </si>
  <si>
    <t>2446263.759 </t>
  </si>
  <si>
    <t> 17.07.1985 06:12 </t>
  </si>
  <si>
    <t>2446263.766 </t>
  </si>
  <si>
    <t> 17.07.1985 06:23 </t>
  </si>
  <si>
    <t>2446275.709 </t>
  </si>
  <si>
    <t> 29.07.1985 05:00 </t>
  </si>
  <si>
    <t>2446279.701 </t>
  </si>
  <si>
    <t> 02.08.1985 04:49 </t>
  </si>
  <si>
    <t>2446295.625 </t>
  </si>
  <si>
    <t> 18.08.1985 03:00 </t>
  </si>
  <si>
    <t>2446296.761 </t>
  </si>
  <si>
    <t> 19.08.1985 06:15 </t>
  </si>
  <si>
    <t>2446296.766 </t>
  </si>
  <si>
    <t> 19.08.1985 06:23 </t>
  </si>
  <si>
    <t>2446299.614 </t>
  </si>
  <si>
    <t> 22.08.1985 02:44 </t>
  </si>
  <si>
    <t>2446324.644 </t>
  </si>
  <si>
    <t> 16.09.1985 03:27 </t>
  </si>
  <si>
    <t>2446340.582 </t>
  </si>
  <si>
    <t> 02.10.1985 01:58 </t>
  </si>
  <si>
    <t>2446369.599 </t>
  </si>
  <si>
    <t> 31.10.1985 02:22 </t>
  </si>
  <si>
    <t>2446406.582 </t>
  </si>
  <si>
    <t> 07.12.1985 01:58 </t>
  </si>
  <si>
    <t>2446560.774 </t>
  </si>
  <si>
    <t> 10.05.1986 06:34 </t>
  </si>
  <si>
    <t>2446647.842 </t>
  </si>
  <si>
    <t> 05.08.1986 08:12 </t>
  </si>
  <si>
    <t>2446654.665 </t>
  </si>
  <si>
    <t> 12.08.1986 03:57 </t>
  </si>
  <si>
    <t>2446711.566 </t>
  </si>
  <si>
    <t> 08.10.1986 01:35 </t>
  </si>
  <si>
    <t>2446724.652 </t>
  </si>
  <si>
    <t> 21.10.1986 03:38 </t>
  </si>
  <si>
    <t>2446732.618 </t>
  </si>
  <si>
    <t> 29.10.1986 02:49 </t>
  </si>
  <si>
    <t>2446744.570 </t>
  </si>
  <si>
    <t> 10.11.1986 01:40 </t>
  </si>
  <si>
    <t>2446769.601 </t>
  </si>
  <si>
    <t> 05.12.1986 02:25 </t>
  </si>
  <si>
    <t>2446948.835 </t>
  </si>
  <si>
    <t> 02.06.1987 08:02 </t>
  </si>
  <si>
    <t>2447001.749 </t>
  </si>
  <si>
    <t> 25.07.1987 05:58 </t>
  </si>
  <si>
    <t>2447025.645 </t>
  </si>
  <si>
    <t> 18.08.1987 03:28 </t>
  </si>
  <si>
    <t>2447029.628 </t>
  </si>
  <si>
    <t> 22.08.1987 03:04 </t>
  </si>
  <si>
    <t>2447062.632 </t>
  </si>
  <si>
    <t> 24.09.1987 03:10 </t>
  </si>
  <si>
    <t>2447062.635 </t>
  </si>
  <si>
    <t> 24.09.1987 03:14 </t>
  </si>
  <si>
    <t>2447087.669 </t>
  </si>
  <si>
    <t> 19.10.1987 04:03 </t>
  </si>
  <si>
    <t>2447140.586 </t>
  </si>
  <si>
    <t> 11.12.1987 02:03 </t>
  </si>
  <si>
    <t>2447380.697 </t>
  </si>
  <si>
    <t> 07.08.1988 04:43 </t>
  </si>
  <si>
    <t>2447388.666 </t>
  </si>
  <si>
    <t> 15.08.1988 03:59 </t>
  </si>
  <si>
    <t>2447393.785 </t>
  </si>
  <si>
    <t> 20.08.1988 06:50 </t>
  </si>
  <si>
    <t>2447411.424 </t>
  </si>
  <si>
    <t> 06.09.1988 22:10 </t>
  </si>
  <si>
    <t>2447413.701 </t>
  </si>
  <si>
    <t> 09.09.1988 04:49 </t>
  </si>
  <si>
    <t>2447442.723 </t>
  </si>
  <si>
    <t> 08.10.1988 05:21 </t>
  </si>
  <si>
    <t>2447464.337 </t>
  </si>
  <si>
    <t> 29.10.1988 20:05 </t>
  </si>
  <si>
    <t>2447706.733 </t>
  </si>
  <si>
    <t> 29.06.1989 05:35 </t>
  </si>
  <si>
    <t>2447764.768 </t>
  </si>
  <si>
    <t> 26.08.1989 06:25 </t>
  </si>
  <si>
    <t>2448060.648 </t>
  </si>
  <si>
    <t> 18.06.1990 03:33 </t>
  </si>
  <si>
    <t>2448130.634 </t>
  </si>
  <si>
    <t> 27.08.1990 03:12 </t>
  </si>
  <si>
    <t>2448151.687 </t>
  </si>
  <si>
    <t> 17.09.1990 04:29 </t>
  </si>
  <si>
    <t>2448159.653 </t>
  </si>
  <si>
    <t> 25.09.1990 03:40 </t>
  </si>
  <si>
    <t>2448179.563 </t>
  </si>
  <si>
    <t> 15.10.1990 01:30 </t>
  </si>
  <si>
    <t>2448180.705 </t>
  </si>
  <si>
    <t> 16.10.1990 04:55 </t>
  </si>
  <si>
    <t>2448208.581 </t>
  </si>
  <si>
    <t> 13.11.1990 01:56 </t>
  </si>
  <si>
    <t>2448237.603 </t>
  </si>
  <si>
    <t> 12.12.1990 02:28 </t>
  </si>
  <si>
    <t>2448452.677 </t>
  </si>
  <si>
    <t> 15.07.1991 04:14 </t>
  </si>
  <si>
    <t>2448479.4249 </t>
  </si>
  <si>
    <t> 10.08.1991 22:11 </t>
  </si>
  <si>
    <t> 0.0028 </t>
  </si>
  <si>
    <t>E </t>
  </si>
  <si>
    <t>G</t>
  </si>
  <si>
    <t> D.Hanzl </t>
  </si>
  <si>
    <t>IBVS 4097 </t>
  </si>
  <si>
    <t>2448479.4253 </t>
  </si>
  <si>
    <t> 10.08.1991 22:12 </t>
  </si>
  <si>
    <t> 0.0032 </t>
  </si>
  <si>
    <t>2448506.731 </t>
  </si>
  <si>
    <t> 07.09.1991 05:32 </t>
  </si>
  <si>
    <t>2448885.682 </t>
  </si>
  <si>
    <t> 20.09.1992 04:22 </t>
  </si>
  <si>
    <t> AOEB 4 </t>
  </si>
  <si>
    <t>2448885.688 </t>
  </si>
  <si>
    <t> 20.09.1992 04:30 </t>
  </si>
  <si>
    <t>2448893.655 </t>
  </si>
  <si>
    <t> 28.09.1992 03:43 </t>
  </si>
  <si>
    <t>2448897.626 </t>
  </si>
  <si>
    <t> 02.10.1992 03:01 </t>
  </si>
  <si>
    <t>2448897.636 </t>
  </si>
  <si>
    <t> 02.10.1992 03:15 </t>
  </si>
  <si>
    <t>2448898.776 </t>
  </si>
  <si>
    <t> 03.10.1992 06:37 </t>
  </si>
  <si>
    <t>2448901.617 </t>
  </si>
  <si>
    <t> 06.10.1992 02:48 </t>
  </si>
  <si>
    <t>2449223.675 </t>
  </si>
  <si>
    <t> 24.08.1993 04:12 </t>
  </si>
  <si>
    <t>2449235.620 </t>
  </si>
  <si>
    <t> 05.09.1993 02:52 </t>
  </si>
  <si>
    <t>2449264.627 </t>
  </si>
  <si>
    <t> 04.10.1993 03:02 </t>
  </si>
  <si>
    <t>2449264.632 </t>
  </si>
  <si>
    <t> 04.10.1993 03:10 </t>
  </si>
  <si>
    <t>2449480.853 </t>
  </si>
  <si>
    <t> 08.05.1994 08:28 </t>
  </si>
  <si>
    <t>2449594.653 </t>
  </si>
  <si>
    <t> 30.08.1994 03:40 </t>
  </si>
  <si>
    <t>2449602.614 </t>
  </si>
  <si>
    <t> 07.09.1994 02:44 </t>
  </si>
  <si>
    <t>2449602.620 </t>
  </si>
  <si>
    <t> 07.09.1994 02:52 </t>
  </si>
  <si>
    <t>2449635.619 </t>
  </si>
  <si>
    <t> 10.10.1994 02:51 </t>
  </si>
  <si>
    <t>2449680.575 </t>
  </si>
  <si>
    <t> 24.11.1994 01:48 </t>
  </si>
  <si>
    <t> 0.009 </t>
  </si>
  <si>
    <t>2449713.561 </t>
  </si>
  <si>
    <t> 27.12.1994 01:27 </t>
  </si>
  <si>
    <t>2449713.570 </t>
  </si>
  <si>
    <t> 27.12.1994 01:40 </t>
  </si>
  <si>
    <t>2449867.768 </t>
  </si>
  <si>
    <t> 30.05.1995 06:25 </t>
  </si>
  <si>
    <t>2449928.654 </t>
  </si>
  <si>
    <t> 30.07.1995 03:41 </t>
  </si>
  <si>
    <t>C </t>
  </si>
  <si>
    <t>2449928.655 </t>
  </si>
  <si>
    <t> 30.07.1995 03:43 </t>
  </si>
  <si>
    <t>2449958.811 </t>
  </si>
  <si>
    <t> 29.08.1995 07:27 </t>
  </si>
  <si>
    <t>2449962.790 </t>
  </si>
  <si>
    <t> 02.09.1995 06:57 </t>
  </si>
  <si>
    <t>2449965.636 </t>
  </si>
  <si>
    <t> 05.09.1995 03:15 </t>
  </si>
  <si>
    <t>2449978.724 </t>
  </si>
  <si>
    <t> 18.09.1995 05:22 </t>
  </si>
  <si>
    <t>2450006.606 </t>
  </si>
  <si>
    <t> 16.10.1995 02:32 </t>
  </si>
  <si>
    <t>2450043.588 </t>
  </si>
  <si>
    <t> 22.11.1995 02:06 </t>
  </si>
  <si>
    <t>2450226.804 </t>
  </si>
  <si>
    <t> 23.05.1996 07:17 </t>
  </si>
  <si>
    <t>2450304.758 </t>
  </si>
  <si>
    <t> 09.08.1996 06:11 </t>
  </si>
  <si>
    <t>2450320.697 </t>
  </si>
  <si>
    <t> 25.08.1996 04:43 </t>
  </si>
  <si>
    <t> 0.014 </t>
  </si>
  <si>
    <t>2450336.620 </t>
  </si>
  <si>
    <t> 10.09.1996 02:52 </t>
  </si>
  <si>
    <t>2450337.764 </t>
  </si>
  <si>
    <t> 11.09.1996 06:20 </t>
  </si>
  <si>
    <t> 0.011 </t>
  </si>
  <si>
    <t>2450422.542 </t>
  </si>
  <si>
    <t> 05.12.1996 01:00 </t>
  </si>
  <si>
    <t>2450692.813 </t>
  </si>
  <si>
    <t> 01.09.1997 07:30 </t>
  </si>
  <si>
    <t> AOEB 6 </t>
  </si>
  <si>
    <t>2450696.793 </t>
  </si>
  <si>
    <t> 05.09.1997 07:01 </t>
  </si>
  <si>
    <t>2450748.578 </t>
  </si>
  <si>
    <t> 27.10.1997 01:52 </t>
  </si>
  <si>
    <t> C.Stephan </t>
  </si>
  <si>
    <t>2451054.695 </t>
  </si>
  <si>
    <t> 29.08.1998 04:40 </t>
  </si>
  <si>
    <t>2451055.840 </t>
  </si>
  <si>
    <t> 30.08.1998 08:09 </t>
  </si>
  <si>
    <t> 0.018 </t>
  </si>
  <si>
    <t>2451079.734 </t>
  </si>
  <si>
    <t> 23.09.1998 05:36 </t>
  </si>
  <si>
    <t>2451083.717 </t>
  </si>
  <si>
    <t> 27.09.1998 05:12 </t>
  </si>
  <si>
    <t>2451099.647 </t>
  </si>
  <si>
    <t> 13.10.1998 03:31 </t>
  </si>
  <si>
    <t>2451156.548 </t>
  </si>
  <si>
    <t> 09.12.1998 01:09 </t>
  </si>
  <si>
    <t>2451347.731 </t>
  </si>
  <si>
    <t> 18.06.1999 05:32 </t>
  </si>
  <si>
    <t> 0.015 </t>
  </si>
  <si>
    <t>2451384.718 </t>
  </si>
  <si>
    <t> 25.07.1999 05:13 </t>
  </si>
  <si>
    <t>2451396.663 </t>
  </si>
  <si>
    <t> 06.08.1999 03:54 </t>
  </si>
  <si>
    <t>2451400.6464 </t>
  </si>
  <si>
    <t> 10.08.1999 03:30 </t>
  </si>
  <si>
    <t> 0.0142 </t>
  </si>
  <si>
    <t>ns</t>
  </si>
  <si>
    <t> A.Howell </t>
  </si>
  <si>
    <t>2451400.648 </t>
  </si>
  <si>
    <t> 10.08.1999 03:33 </t>
  </si>
  <si>
    <t> 0.016 </t>
  </si>
  <si>
    <t>2451426.824 </t>
  </si>
  <si>
    <t> 05.09.1999 07:46 </t>
  </si>
  <si>
    <t>2451429.662 </t>
  </si>
  <si>
    <t> 08.09.1999 03:53 </t>
  </si>
  <si>
    <t>2451433.647 </t>
  </si>
  <si>
    <t> 12.09.1999 03:31 </t>
  </si>
  <si>
    <t>2451433.651 </t>
  </si>
  <si>
    <t> 12.09.1999 03:37 </t>
  </si>
  <si>
    <t> 0.017 </t>
  </si>
  <si>
    <t>2451486.562 </t>
  </si>
  <si>
    <t> 04.11.1999 01:29 </t>
  </si>
  <si>
    <t>2451487.703 </t>
  </si>
  <si>
    <t> 05.11.1999 04:52 </t>
  </si>
  <si>
    <t>2451523.553 </t>
  </si>
  <si>
    <t> 11.12.1999 01:16 </t>
  </si>
  <si>
    <t>2451698.798 </t>
  </si>
  <si>
    <t> 03.06.2000 07:09 </t>
  </si>
  <si>
    <t>2452124.4077 </t>
  </si>
  <si>
    <t> 02.08.2001 21:47 </t>
  </si>
  <si>
    <t> 0.0164 </t>
  </si>
  <si>
    <t>?</t>
  </si>
  <si>
    <t> Baldinelli&amp;Maitan </t>
  </si>
  <si>
    <t>IBVS 5220 </t>
  </si>
  <si>
    <t>2452136.3578 </t>
  </si>
  <si>
    <t> 14.08.2001 20:35 </t>
  </si>
  <si>
    <t> 0.0177 </t>
  </si>
  <si>
    <t>2452934.6546 </t>
  </si>
  <si>
    <t> 22.10.2003 03:42 </t>
  </si>
  <si>
    <t> 0.0173 </t>
  </si>
  <si>
    <t> J.M.Cook et al. </t>
  </si>
  <si>
    <t>IBVS 5636 </t>
  </si>
  <si>
    <t>2453293.6883 </t>
  </si>
  <si>
    <t> 15.10.2004 04:31 </t>
  </si>
  <si>
    <t>2453297.6723 </t>
  </si>
  <si>
    <t> 19.10.2004 04:08 </t>
  </si>
  <si>
    <t> 0.0174 </t>
  </si>
  <si>
    <t>2453301.6547 </t>
  </si>
  <si>
    <t> 23.10.2004 03:42 </t>
  </si>
  <si>
    <t> 0.0169 </t>
  </si>
  <si>
    <t>2453323.2759 </t>
  </si>
  <si>
    <t> 13.11.2004 18:37 </t>
  </si>
  <si>
    <t>-I</t>
  </si>
  <si>
    <t> v.Poschinger </t>
  </si>
  <si>
    <t>BAVM 173 </t>
  </si>
  <si>
    <t>2453525.8389 </t>
  </si>
  <si>
    <t> 04.06.2005 08:08 </t>
  </si>
  <si>
    <t>35136</t>
  </si>
  <si>
    <t> 0.0179 </t>
  </si>
  <si>
    <t>2453529.8209 </t>
  </si>
  <si>
    <t> 08.06.2005 07:42 </t>
  </si>
  <si>
    <t>35143</t>
  </si>
  <si>
    <t>2453538.9245 </t>
  </si>
  <si>
    <t> 17.06.2005 10:11 </t>
  </si>
  <si>
    <t>35159</t>
  </si>
  <si>
    <t> 0.0166 </t>
  </si>
  <si>
    <t>2453549.4537 </t>
  </si>
  <si>
    <t> 27.06.2005 22:53 </t>
  </si>
  <si>
    <t>35177.5</t>
  </si>
  <si>
    <t> 0.0194 </t>
  </si>
  <si>
    <t> F.Agerer </t>
  </si>
  <si>
    <t>BAVM 178 </t>
  </si>
  <si>
    <t>2453601.5142 </t>
  </si>
  <si>
    <t> 19.08.2005 00:20 </t>
  </si>
  <si>
    <t>35269</t>
  </si>
  <si>
    <t> 0.0171 </t>
  </si>
  <si>
    <t> Poschinger </t>
  </si>
  <si>
    <t>2453612.3247 </t>
  </si>
  <si>
    <t> 29.08.2005 19:47 </t>
  </si>
  <si>
    <t>35288</t>
  </si>
  <si>
    <t> 0.0167 </t>
  </si>
  <si>
    <t> M.Zejda et al. </t>
  </si>
  <si>
    <t>IBVS 5741 </t>
  </si>
  <si>
    <t>2454382.7400 </t>
  </si>
  <si>
    <t> 09.10.2007 05:45 </t>
  </si>
  <si>
    <t>36642</t>
  </si>
  <si>
    <t> 0.0155 </t>
  </si>
  <si>
    <t> J.Bialozynski </t>
  </si>
  <si>
    <t>JAAVSO 36(2);171 </t>
  </si>
  <si>
    <t>2454410.3456 </t>
  </si>
  <si>
    <t> 05.11.2007 20:17 </t>
  </si>
  <si>
    <t>36690.5</t>
  </si>
  <si>
    <t> 0.0249 </t>
  </si>
  <si>
    <t>BAVM 201 </t>
  </si>
  <si>
    <t>2454630.8214 </t>
  </si>
  <si>
    <t> 13.06.2008 07:42 </t>
  </si>
  <si>
    <t>37078</t>
  </si>
  <si>
    <t> 0.0159 </t>
  </si>
  <si>
    <t>o</t>
  </si>
  <si>
    <t> E.Wiley </t>
  </si>
  <si>
    <t>JAAVSO 36(2);186 </t>
  </si>
  <si>
    <t>2454797.5358 </t>
  </si>
  <si>
    <t> 27.11.2008 00:51 </t>
  </si>
  <si>
    <t>37371</t>
  </si>
  <si>
    <t> 0.0154 </t>
  </si>
  <si>
    <t>JAAVSO 37(1);44 </t>
  </si>
  <si>
    <t>2455058.7044 </t>
  </si>
  <si>
    <t> 15.08.2009 04:54 </t>
  </si>
  <si>
    <t>37830</t>
  </si>
  <si>
    <t> 0.0162 </t>
  </si>
  <si>
    <t> JAAVSO 38;85 </t>
  </si>
  <si>
    <t>2455094.5499 </t>
  </si>
  <si>
    <t> 20.09.2009 01:11 </t>
  </si>
  <si>
    <t>37893</t>
  </si>
  <si>
    <t> 0.0152 </t>
  </si>
  <si>
    <t> K.Menzies </t>
  </si>
  <si>
    <t> JAAVSO 38;120 </t>
  </si>
  <si>
    <t>2455378.4776 </t>
  </si>
  <si>
    <t> 30.06.2010 23:27 </t>
  </si>
  <si>
    <t>38392</t>
  </si>
  <si>
    <t> 0.0153 </t>
  </si>
  <si>
    <t> M.&amp; K.Rätz </t>
  </si>
  <si>
    <t>BAVM 220 </t>
  </si>
  <si>
    <t>2455437.6562 </t>
  </si>
  <si>
    <t> 29.08.2010 03:44 </t>
  </si>
  <si>
    <t> 0.0187 </t>
  </si>
  <si>
    <t> JAAVSO 39;94 </t>
  </si>
  <si>
    <t>2455439.3613 </t>
  </si>
  <si>
    <t> 30.08.2010 20:40 </t>
  </si>
  <si>
    <t> 0.0168 </t>
  </si>
  <si>
    <t> Y.Ogmen </t>
  </si>
  <si>
    <t>2455798.39866 </t>
  </si>
  <si>
    <t> 24.08.2011 21:34 </t>
  </si>
  <si>
    <t> 0.01957 </t>
  </si>
  <si>
    <t> L.Šmelcer </t>
  </si>
  <si>
    <t>OEJV 0160 </t>
  </si>
  <si>
    <t>2455837.6585 </t>
  </si>
  <si>
    <t> 03.10.2011 03:48 </t>
  </si>
  <si>
    <t> 0.0189 </t>
  </si>
  <si>
    <t> JAAVSO 40;975 </t>
  </si>
  <si>
    <t>2456132.3992 </t>
  </si>
  <si>
    <t> 23.07.2012 21:34 </t>
  </si>
  <si>
    <t> 0.0212 </t>
  </si>
  <si>
    <t> M.Dietrich </t>
  </si>
  <si>
    <t>BAVM 231 </t>
  </si>
  <si>
    <t>2456206.36421 </t>
  </si>
  <si>
    <t> 05.10.2012 20:44 </t>
  </si>
  <si>
    <t> 0.01714 </t>
  </si>
  <si>
    <t> R.Uhlar </t>
  </si>
  <si>
    <t>IBVS 6114 </t>
  </si>
  <si>
    <t>2456497.6865 </t>
  </si>
  <si>
    <t> 24.07.2013 04:28 </t>
  </si>
  <si>
    <t> 0.0150 </t>
  </si>
  <si>
    <t> JAAVSO 41;328 </t>
  </si>
  <si>
    <t>2456558.5678 </t>
  </si>
  <si>
    <t> 23.09.2013 01:37 </t>
  </si>
  <si>
    <t> 0.0141 </t>
  </si>
  <si>
    <t>2456817.4606 </t>
  </si>
  <si>
    <t> 08.06.2014 23:03 </t>
  </si>
  <si>
    <t>BAVM 238 </t>
  </si>
  <si>
    <t>2456862.4119 </t>
  </si>
  <si>
    <t> 23.07.2014 21:53 </t>
  </si>
  <si>
    <t>2456929.5523 </t>
  </si>
  <si>
    <t> 29.09.2014 01:15 </t>
  </si>
  <si>
    <t> 0.0151 </t>
  </si>
  <si>
    <t> JAAVSO 42;426 </t>
  </si>
  <si>
    <t>2426501.490 </t>
  </si>
  <si>
    <t> 08.06.1931 23:45 </t>
  </si>
  <si>
    <t> -0.293 </t>
  </si>
  <si>
    <t>P </t>
  </si>
  <si>
    <t> H.-U.Sandig </t>
  </si>
  <si>
    <t>2426595.387 </t>
  </si>
  <si>
    <t> 10.09.1931 21:17 </t>
  </si>
  <si>
    <t> -0.280 </t>
  </si>
  <si>
    <t>2426595.86 </t>
  </si>
  <si>
    <t> 11.09.1931 08:38 </t>
  </si>
  <si>
    <t> -0.38 </t>
  </si>
  <si>
    <t> S.Beljawsky </t>
  </si>
  <si>
    <t>2426623.77 </t>
  </si>
  <si>
    <t> 09.10.1931 06:28 </t>
  </si>
  <si>
    <t> -0.35 </t>
  </si>
  <si>
    <t>2426632.375 </t>
  </si>
  <si>
    <t> 17.10.1931 21:00 </t>
  </si>
  <si>
    <t> -0.276 </t>
  </si>
  <si>
    <t>2426677.292 </t>
  </si>
  <si>
    <t> 01.12.1931 19:00 </t>
  </si>
  <si>
    <t> -0.310 </t>
  </si>
  <si>
    <t>2426868.524 </t>
  </si>
  <si>
    <t> 10.06.1932 00:34 </t>
  </si>
  <si>
    <t> -0.544 </t>
  </si>
  <si>
    <t>2426929.398 </t>
  </si>
  <si>
    <t> 09.08.1932 21:33 </t>
  </si>
  <si>
    <t> -0.552 </t>
  </si>
  <si>
    <t>2426945.343 </t>
  </si>
  <si>
    <t> 25.08.1932 20:13 </t>
  </si>
  <si>
    <t> -0.539 </t>
  </si>
  <si>
    <t>2426953.75 </t>
  </si>
  <si>
    <t> 03.09.1932 06:00 </t>
  </si>
  <si>
    <t>2426958.361 </t>
  </si>
  <si>
    <t> 07.09.1932 20:39 </t>
  </si>
  <si>
    <t> -0.323 </t>
  </si>
  <si>
    <t>2427276.486 </t>
  </si>
  <si>
    <t> 22.07.1933 23:39 </t>
  </si>
  <si>
    <t> -0.265 </t>
  </si>
  <si>
    <t>2427386.295 </t>
  </si>
  <si>
    <t> 09.11.1933 19:04 </t>
  </si>
  <si>
    <t> -0.272 </t>
  </si>
  <si>
    <t>2428091.280 </t>
  </si>
  <si>
    <t> 15.10.1935 18:43 </t>
  </si>
  <si>
    <t> -0.269 </t>
  </si>
  <si>
    <t>2428336.506 </t>
  </si>
  <si>
    <t> 17.06.1936 00:08 </t>
  </si>
  <si>
    <t> -0.279 </t>
  </si>
  <si>
    <t>2428743.326 </t>
  </si>
  <si>
    <t> 28.07.1937 19:49 </t>
  </si>
  <si>
    <t> -0.289 </t>
  </si>
  <si>
    <t> Lange &amp; Kanisheva </t>
  </si>
  <si>
    <t>2428755.267 </t>
  </si>
  <si>
    <t> 09.08.1937 18:24 </t>
  </si>
  <si>
    <t> -0.297 </t>
  </si>
  <si>
    <t>2428756.408 </t>
  </si>
  <si>
    <t> 10.08.1937 21:47 </t>
  </si>
  <si>
    <t> -0.294 </t>
  </si>
  <si>
    <t>2428781.411 </t>
  </si>
  <si>
    <t> 04.09.1937 21:51 </t>
  </si>
  <si>
    <t> -0.327 </t>
  </si>
  <si>
    <t>2428788.274 </t>
  </si>
  <si>
    <t> 11.09.1937 18:34 </t>
  </si>
  <si>
    <t> -0.292 </t>
  </si>
  <si>
    <t>2428813.312 </t>
  </si>
  <si>
    <t> 06.10.1937 19:29 </t>
  </si>
  <si>
    <t> -0.290 </t>
  </si>
  <si>
    <t>2429078.473 </t>
  </si>
  <si>
    <t> 28.06.1938 23:21 </t>
  </si>
  <si>
    <t>2429131.375 </t>
  </si>
  <si>
    <t> 20.08.1938 21:00 </t>
  </si>
  <si>
    <t>2429135.357 </t>
  </si>
  <si>
    <t> 24.08.1938 20:34 </t>
  </si>
  <si>
    <t> -0.295 </t>
  </si>
  <si>
    <t>2429163.240 </t>
  </si>
  <si>
    <t> 21.09.1938 17:45 </t>
  </si>
  <si>
    <t>2429195.096 </t>
  </si>
  <si>
    <t> 23.10.1938 14:18 </t>
  </si>
  <si>
    <t> -0.300 </t>
  </si>
  <si>
    <t>2429515.467 </t>
  </si>
  <si>
    <t> 08.09.1939 23:12 </t>
  </si>
  <si>
    <t>2430969.218 </t>
  </si>
  <si>
    <t> 01.09.1943 17:13 </t>
  </si>
  <si>
    <t> -0.298 </t>
  </si>
  <si>
    <t>2430973.204 </t>
  </si>
  <si>
    <t> 05.09.1943 16:53 </t>
  </si>
  <si>
    <t>2430974.344 </t>
  </si>
  <si>
    <t> 06.09.1943 20:15 </t>
  </si>
  <si>
    <t>2430977.180 </t>
  </si>
  <si>
    <t> 09.09.1943 16:19 </t>
  </si>
  <si>
    <t> -0.302 </t>
  </si>
  <si>
    <t>2430978.326 </t>
  </si>
  <si>
    <t> 10.09.1943 19:49 </t>
  </si>
  <si>
    <t>2431006.204 </t>
  </si>
  <si>
    <t> 08.10.1943 16:53 </t>
  </si>
  <si>
    <t>2433144.450 </t>
  </si>
  <si>
    <t> 15.08.1949 22:48 </t>
  </si>
  <si>
    <t> -0.042 </t>
  </si>
  <si>
    <t>2433185.444 </t>
  </si>
  <si>
    <t> 25.09.1949 22:39 </t>
  </si>
  <si>
    <t> -0.015 </t>
  </si>
  <si>
    <t>2433471.095 </t>
  </si>
  <si>
    <t> 08.07.1950 14:16 </t>
  </si>
  <si>
    <t> S.Kaho </t>
  </si>
  <si>
    <t>2433533.688 </t>
  </si>
  <si>
    <t> 09.09.1950 04:30 </t>
  </si>
  <si>
    <t> B.S.Whitney </t>
  </si>
  <si>
    <t>2433597.987 </t>
  </si>
  <si>
    <t> 12.11.1950 11:41 </t>
  </si>
  <si>
    <t>2433949.615 </t>
  </si>
  <si>
    <t> 30.10.1951 02:45 </t>
  </si>
  <si>
    <t>2434238.669 </t>
  </si>
  <si>
    <t> 14.08.1952 04:03 </t>
  </si>
  <si>
    <t>2434622.734 </t>
  </si>
  <si>
    <t> 02.09.1953 05:36 </t>
  </si>
  <si>
    <t>2435221.883 </t>
  </si>
  <si>
    <t> 24.04.1955 09:11 </t>
  </si>
  <si>
    <t>2436522.603 </t>
  </si>
  <si>
    <t> 15.11.1958 02:28 </t>
  </si>
  <si>
    <t>2436817.336 </t>
  </si>
  <si>
    <t> 05.09.1959 20:03 </t>
  </si>
  <si>
    <t> Voigtländer </t>
  </si>
  <si>
    <t>2436895.295 </t>
  </si>
  <si>
    <t> 22.11.1959 19:04 </t>
  </si>
  <si>
    <t>2436899.291 </t>
  </si>
  <si>
    <t> 26.11.1959 18:59 </t>
  </si>
  <si>
    <t>2437082.479 </t>
  </si>
  <si>
    <t> 27.05.1960 23:29 </t>
  </si>
  <si>
    <t> -0.013 </t>
  </si>
  <si>
    <t>2437576.385 </t>
  </si>
  <si>
    <t> 03.10.1961 21:14 </t>
  </si>
  <si>
    <t>2437878.515 </t>
  </si>
  <si>
    <t> 02.08.1962 00:21 </t>
  </si>
  <si>
    <t> H.Huth </t>
  </si>
  <si>
    <t>2437939.404 </t>
  </si>
  <si>
    <t> 01.10.1962 21:41 </t>
  </si>
  <si>
    <t>2437988.323 </t>
  </si>
  <si>
    <t> 19.11.1962 19:45 </t>
  </si>
  <si>
    <t>2438237.532 </t>
  </si>
  <si>
    <t> 27.07.1963 00:46 </t>
  </si>
  <si>
    <t> -0.016 </t>
  </si>
  <si>
    <t>2438281.373 </t>
  </si>
  <si>
    <t> 08.09.1963 20:57 </t>
  </si>
  <si>
    <t>2438583.502 </t>
  </si>
  <si>
    <t> 07.07.1964 00:02 </t>
  </si>
  <si>
    <t>2438697.305 </t>
  </si>
  <si>
    <t> 28.10.1964 19:19 </t>
  </si>
  <si>
    <t>2440081.646 </t>
  </si>
  <si>
    <t> 13.08.1968 03:30 </t>
  </si>
  <si>
    <t>2440094.740 </t>
  </si>
  <si>
    <t> 26.08.1968 05:45 </t>
  </si>
  <si>
    <t>2440097.588 </t>
  </si>
  <si>
    <t> 29.08.1968 02:06 </t>
  </si>
  <si>
    <t>2440098.723 </t>
  </si>
  <si>
    <t> 30.08.1968 05:21 </t>
  </si>
  <si>
    <t>2440147.665 </t>
  </si>
  <si>
    <t> 18.10.1968 03:57 </t>
  </si>
  <si>
    <t>2440419.638 </t>
  </si>
  <si>
    <t> 17.07.1969 03:18 </t>
  </si>
  <si>
    <t> J.Bortle </t>
  </si>
  <si>
    <t>2440456.614 </t>
  </si>
  <si>
    <t> 23.08.1969 02:44 </t>
  </si>
  <si>
    <t>2440456.623 </t>
  </si>
  <si>
    <t> 23.08.1969 02:57 </t>
  </si>
  <si>
    <t>2440457.757 </t>
  </si>
  <si>
    <t> 24.08.1969 06:10 </t>
  </si>
  <si>
    <t>2440460.601 </t>
  </si>
  <si>
    <t> 27.08.1969 02:25 </t>
  </si>
  <si>
    <t> D.Ortwein </t>
  </si>
  <si>
    <t>2440465.721 </t>
  </si>
  <si>
    <t> 01.09.1969 05:18 </t>
  </si>
  <si>
    <t>2440473.685 </t>
  </si>
  <si>
    <t> 09.09.1969 04:26 </t>
  </si>
  <si>
    <t>2440493.598 </t>
  </si>
  <si>
    <t> 29.09.1969 02:21 </t>
  </si>
  <si>
    <t>2440505.557 </t>
  </si>
  <si>
    <t> 11.10.1969 01:22 </t>
  </si>
  <si>
    <t>2440538.558 </t>
  </si>
  <si>
    <t> 13.11.1969 01:23 </t>
  </si>
  <si>
    <t>2440538.562 </t>
  </si>
  <si>
    <t> 13.11.1969 01:29 </t>
  </si>
  <si>
    <t>2440559.610 </t>
  </si>
  <si>
    <t> 04.12.1969 02:38 </t>
  </si>
  <si>
    <t>2440737.699 </t>
  </si>
  <si>
    <t> 31.05.1970 04:46 </t>
  </si>
  <si>
    <t>2440737.700 </t>
  </si>
  <si>
    <t> 31.05.1970 04:48 </t>
  </si>
  <si>
    <t>2440741.684 </t>
  </si>
  <si>
    <t> 04.06.1970 04:24 </t>
  </si>
  <si>
    <t>2440774.683 </t>
  </si>
  <si>
    <t> 07.07.1970 04:23 </t>
  </si>
  <si>
    <t>2440790.626 </t>
  </si>
  <si>
    <t> 23.07.1970 03:01 </t>
  </si>
  <si>
    <t>2440831.585 </t>
  </si>
  <si>
    <t> 02.09.1970 02:02 </t>
  </si>
  <si>
    <t>2440854.346 </t>
  </si>
  <si>
    <t> 24.09.1970 20:18 </t>
  </si>
  <si>
    <t>2440855.485 </t>
  </si>
  <si>
    <t> 25.09.1970 23:38 </t>
  </si>
  <si>
    <t>2440858.329 </t>
  </si>
  <si>
    <t> 28.09.1970 19:53 </t>
  </si>
  <si>
    <t>2440864.588 </t>
  </si>
  <si>
    <t> 05.10.1970 02:06 </t>
  </si>
  <si>
    <t>2441082.509 </t>
  </si>
  <si>
    <t> 11.05.1971 00:12 </t>
  </si>
  <si>
    <t>2441107.549 </t>
  </si>
  <si>
    <t> 05.06.1971 01:10 </t>
  </si>
  <si>
    <t>2441115.516 </t>
  </si>
  <si>
    <t> 13.06.1971 00:23 </t>
  </si>
  <si>
    <t>2441129.731 </t>
  </si>
  <si>
    <t> 27.06.1971 05:32 </t>
  </si>
  <si>
    <t> -0.009 </t>
  </si>
  <si>
    <t>2441153.649 </t>
  </si>
  <si>
    <t> 21.07.1971 03:34 </t>
  </si>
  <si>
    <t>2441182.646 </t>
  </si>
  <si>
    <t> 19.08.1971 03:30 </t>
  </si>
  <si>
    <t>2441213.385 </t>
  </si>
  <si>
    <t> 18.09.1971 21:14 </t>
  </si>
  <si>
    <t>2441217.360 </t>
  </si>
  <si>
    <t> 22.09.1971 20:38 </t>
  </si>
  <si>
    <t> H.Bader </t>
  </si>
  <si>
    <t>2441217.367 </t>
  </si>
  <si>
    <t> 22.09.1971 20:48 </t>
  </si>
  <si>
    <t>2441221.351 </t>
  </si>
  <si>
    <t> 26.09.1971 20:25 </t>
  </si>
  <si>
    <t>2441225.329 </t>
  </si>
  <si>
    <t> 30.09.1971 19:53 </t>
  </si>
  <si>
    <t>2441233.295 </t>
  </si>
  <si>
    <t> 08.10.1971 19:04 </t>
  </si>
  <si>
    <t>2441291.333 </t>
  </si>
  <si>
    <t> 05.12.1971 19:59 </t>
  </si>
  <si>
    <t>2441299.297 </t>
  </si>
  <si>
    <t> 13.12.1971 19:07 </t>
  </si>
  <si>
    <t>2441490.486 </t>
  </si>
  <si>
    <t> 21.06.1972 23:39 </t>
  </si>
  <si>
    <t>2441506.411 </t>
  </si>
  <si>
    <t> 07.07.1972 21:51 </t>
  </si>
  <si>
    <t>2441511.539 </t>
  </si>
  <si>
    <t> 13.07.1972 00:56 </t>
  </si>
  <si>
    <t>2441555.349 </t>
  </si>
  <si>
    <t> 25.08.1972 20:22 </t>
  </si>
  <si>
    <t>2441556.479 </t>
  </si>
  <si>
    <t> 26.08.1972 23:29 </t>
  </si>
  <si>
    <t>2441561.597 </t>
  </si>
  <si>
    <t> 01.09.1972 02:19 </t>
  </si>
  <si>
    <t>2441564.450 </t>
  </si>
  <si>
    <t> 03.09.1972 22:48 </t>
  </si>
  <si>
    <t>2441580.386 </t>
  </si>
  <si>
    <t> 19.09.1972 21:15 </t>
  </si>
  <si>
    <t>2441592.317 </t>
  </si>
  <si>
    <t> 01.10.1972 19:36 </t>
  </si>
  <si>
    <t> -0.014 </t>
  </si>
  <si>
    <t>2441592.332 </t>
  </si>
  <si>
    <t> 01.10.1972 19:58 </t>
  </si>
  <si>
    <t>2441596.315 </t>
  </si>
  <si>
    <t> 05.10.1972 19:33 </t>
  </si>
  <si>
    <t>2441604.275 </t>
  </si>
  <si>
    <t> 13.10.1972 18:36 </t>
  </si>
  <si>
    <t>2441637.278 </t>
  </si>
  <si>
    <t> 15.11.1972 18:40 </t>
  </si>
  <si>
    <t>2441845.534 </t>
  </si>
  <si>
    <t> 12.06.1973 00:48 </t>
  </si>
  <si>
    <t>2441849.515 </t>
  </si>
  <si>
    <t> 16.06.1973 00:21 </t>
  </si>
  <si>
    <t>2441853.497 </t>
  </si>
  <si>
    <t> 19.06.1973 23:55 </t>
  </si>
  <si>
    <t>2441853.500 </t>
  </si>
  <si>
    <t> 20.06.1973 00:00 </t>
  </si>
  <si>
    <t>2441866.585 </t>
  </si>
  <si>
    <t> 03.07.1973 02:02 </t>
  </si>
  <si>
    <t>2441869.433 </t>
  </si>
  <si>
    <t> 05.07.1973 22:23 </t>
  </si>
  <si>
    <t>2441918.357 </t>
  </si>
  <si>
    <t> 23.08.1973 20:34 </t>
  </si>
  <si>
    <t>2441918.361 </t>
  </si>
  <si>
    <t> 23.08.1973 20:39 </t>
  </si>
  <si>
    <t>2441986.644 </t>
  </si>
  <si>
    <t> 31.10.1973 03:27 </t>
  </si>
  <si>
    <t> B.Small </t>
  </si>
  <si>
    <t>2442004.280 </t>
  </si>
  <si>
    <t> 17.11.1973 18:43 </t>
  </si>
  <si>
    <t>2442006.559 </t>
  </si>
  <si>
    <t> 20.11.1973 01:24 </t>
  </si>
  <si>
    <t>2442009.397 </t>
  </si>
  <si>
    <t> 22.11.1973 21:31 </t>
  </si>
  <si>
    <t>2442039.553 </t>
  </si>
  <si>
    <t> 23.12.1973 01:16 </t>
  </si>
  <si>
    <t>2442250.654 </t>
  </si>
  <si>
    <t> 22.07.1974 03:41 </t>
  </si>
  <si>
    <t> W.Farrar </t>
  </si>
  <si>
    <t>2442273.411 </t>
  </si>
  <si>
    <t> 13.08.1974 21:51 </t>
  </si>
  <si>
    <t>2442273.412 </t>
  </si>
  <si>
    <t> 13.08.1974 21:53 </t>
  </si>
  <si>
    <t>2442273.419 </t>
  </si>
  <si>
    <t> 13.08.1974 22:03 </t>
  </si>
  <si>
    <t>2442285.363 </t>
  </si>
  <si>
    <t> 25.08.1974 20:42 </t>
  </si>
  <si>
    <t>2442299.588 </t>
  </si>
  <si>
    <t> 09.09.1974 02:06 </t>
  </si>
  <si>
    <t>2442303.569 </t>
  </si>
  <si>
    <t> 13.09.1974 01:39 </t>
  </si>
  <si>
    <t>2442304.701 </t>
  </si>
  <si>
    <t> 14.09.1974 04:49 </t>
  </si>
  <si>
    <t>2442318.362 </t>
  </si>
  <si>
    <t> 27.09.1974 20:41 </t>
  </si>
  <si>
    <t>2442363.317 </t>
  </si>
  <si>
    <t> 11.11.1974 19:36 </t>
  </si>
  <si>
    <t>2442365.588 </t>
  </si>
  <si>
    <t> 14.11.1974 02:06 </t>
  </si>
  <si>
    <t> K.Simmons </t>
  </si>
  <si>
    <t>2442365.592 </t>
  </si>
  <si>
    <t> 14.11.1974 02:12 </t>
  </si>
  <si>
    <t> R.Sweetsir </t>
  </si>
  <si>
    <t>2442373.561 </t>
  </si>
  <si>
    <t> 22.11.1974 01:27 </t>
  </si>
  <si>
    <t>2442404.288 </t>
  </si>
  <si>
    <t> 22.12.1974 18:54 </t>
  </si>
  <si>
    <t>2442507.838 </t>
  </si>
  <si>
    <t> 05.04.1975 08:06 </t>
  </si>
  <si>
    <t>2442550.513 </t>
  </si>
  <si>
    <t> 18.05.1975 00:18 </t>
  </si>
  <si>
    <t>2442571.560 </t>
  </si>
  <si>
    <t> 08.06.1975 01:26 </t>
  </si>
  <si>
    <t>2442572.706 </t>
  </si>
  <si>
    <t> 09.06.1975 04:56 </t>
  </si>
  <si>
    <t>2442573.841 </t>
  </si>
  <si>
    <t> 10.06.1975 08:11 </t>
  </si>
  <si>
    <t>2442577.820 </t>
  </si>
  <si>
    <t> 14.06.1975 07:40 </t>
  </si>
  <si>
    <t>2442581.807 </t>
  </si>
  <si>
    <t> 18.06.1975 07:22 </t>
  </si>
  <si>
    <t>2442581.808 </t>
  </si>
  <si>
    <t> 18.06.1975 07:23 </t>
  </si>
  <si>
    <t>2442581.811 </t>
  </si>
  <si>
    <t> 18.06.1975 07:27 </t>
  </si>
  <si>
    <t>2442605.708 </t>
  </si>
  <si>
    <t> 12.07.1975 04:59 </t>
  </si>
  <si>
    <t>2442607.413 </t>
  </si>
  <si>
    <t> 13.07.1975 21:54 </t>
  </si>
  <si>
    <t>2442618.790 </t>
  </si>
  <si>
    <t> 25.07.1975 06:57 </t>
  </si>
  <si>
    <t>2442634.731 </t>
  </si>
  <si>
    <t> 10.08.1975 05:32 </t>
  </si>
  <si>
    <t>2442658.622 </t>
  </si>
  <si>
    <t> 03.09.1975 02:55 </t>
  </si>
  <si>
    <t>2442662.604 </t>
  </si>
  <si>
    <t> 07.09.1975 02:29 </t>
  </si>
  <si>
    <t>2442691.627 </t>
  </si>
  <si>
    <t> 06.10.1975 03:02 </t>
  </si>
  <si>
    <t>2442710.395 </t>
  </si>
  <si>
    <t> 24.10.1975 21:28 </t>
  </si>
  <si>
    <t>2442724.633 </t>
  </si>
  <si>
    <t> 08.11.1975 03:11 </t>
  </si>
  <si>
    <t>2442738.288 </t>
  </si>
  <si>
    <t> 21.11.1975 18:54 </t>
  </si>
  <si>
    <t>2442740.559 </t>
  </si>
  <si>
    <t> 24.11.1975 01:24 </t>
  </si>
  <si>
    <t>2442897.598 </t>
  </si>
  <si>
    <t> 29.04.1976 02:21 </t>
  </si>
  <si>
    <t>2442913.528 </t>
  </si>
  <si>
    <t> 15.05.1976 00:40 </t>
  </si>
  <si>
    <t>2442958.481 </t>
  </si>
  <si>
    <t> 28.06.1976 23:32 </t>
  </si>
  <si>
    <t>2442963.602 </t>
  </si>
  <si>
    <t> 04.07.1976 02:26 </t>
  </si>
  <si>
    <t>2443011.403 </t>
  </si>
  <si>
    <t> 20.08.1976 21:40 </t>
  </si>
  <si>
    <t>2443076.273 </t>
  </si>
  <si>
    <t> 24.10.1976 18:33 </t>
  </si>
  <si>
    <t>2443109.262 </t>
  </si>
  <si>
    <t> 26.11.1976 18:17 </t>
  </si>
  <si>
    <t>2443219.651 </t>
  </si>
  <si>
    <t> 17.03.1977 03:37 </t>
  </si>
  <si>
    <t>2443431.315 </t>
  </si>
  <si>
    <t> 14.10.1977 19:33 </t>
  </si>
  <si>
    <t>2443456.350 </t>
  </si>
  <si>
    <t> 08.11.1977 20:24 </t>
  </si>
  <si>
    <t>2443468.295 </t>
  </si>
  <si>
    <t> 20.11.1977 19:04 </t>
  </si>
  <si>
    <t>2443468.304 </t>
  </si>
  <si>
    <t> 20.11.1977 19:17 </t>
  </si>
  <si>
    <t>2443480.252 </t>
  </si>
  <si>
    <t> 02.12.1977 18:02 </t>
  </si>
  <si>
    <t>2443488.221 </t>
  </si>
  <si>
    <t> 10.12.1977 17:18 </t>
  </si>
  <si>
    <t>2443509.266 </t>
  </si>
  <si>
    <t> 31.12.1977 18:23 </t>
  </si>
  <si>
    <t>2443517.233 </t>
  </si>
  <si>
    <t> 08.01.1978 17:35 </t>
  </si>
  <si>
    <t>2443741.411 </t>
  </si>
  <si>
    <t> 20.08.1978 21:51 </t>
  </si>
  <si>
    <t>2443745.402 </t>
  </si>
  <si>
    <t> 24.08.1978 21:38 </t>
  </si>
  <si>
    <t>2443749.385 </t>
  </si>
  <si>
    <t> 28.08.1978 21:14 </t>
  </si>
  <si>
    <t>2443749.393 </t>
  </si>
  <si>
    <t> 28.08.1978 21:25 </t>
  </si>
  <si>
    <t>2443765.306 </t>
  </si>
  <si>
    <t> 13.09.1978 19:20 </t>
  </si>
  <si>
    <t>2443765.307 </t>
  </si>
  <si>
    <t> 13.09.1978 19:22 </t>
  </si>
  <si>
    <t>2443790.351 </t>
  </si>
  <si>
    <t> 08.10.1978 20:25 </t>
  </si>
  <si>
    <t>2443803.436 </t>
  </si>
  <si>
    <t> 21.10.1978 22:27 </t>
  </si>
  <si>
    <t>2443831.314 </t>
  </si>
  <si>
    <t> 18.11.1978 19:32 </t>
  </si>
  <si>
    <t>2444002.582 </t>
  </si>
  <si>
    <t> 09.05.1979 01:58 </t>
  </si>
  <si>
    <t>2444010.554 </t>
  </si>
  <si>
    <t> 17.05.1979 01:17 </t>
  </si>
  <si>
    <t>2444046.396 </t>
  </si>
  <si>
    <t> 21.06.1979 21:30 </t>
  </si>
  <si>
    <t>2444116.387 </t>
  </si>
  <si>
    <t> 30.08.1979 21:17 </t>
  </si>
  <si>
    <t>2444128.332 </t>
  </si>
  <si>
    <t> 11.09.1979 19:58 </t>
  </si>
  <si>
    <t>2444157.341 </t>
  </si>
  <si>
    <t> 10.10.1979 20:11 </t>
  </si>
  <si>
    <t>2444165.316 </t>
  </si>
  <si>
    <t> 18.10.1979 19:35 </t>
  </si>
  <si>
    <t>2444438.433 </t>
  </si>
  <si>
    <t> 17.07.1980 22:23 </t>
  </si>
  <si>
    <t> K.Carbol </t>
  </si>
  <si>
    <t>2444459.477 </t>
  </si>
  <si>
    <t> 07.08.1980 23:26 </t>
  </si>
  <si>
    <t>2444487.368 </t>
  </si>
  <si>
    <t> 04.09.1980 20:49 </t>
  </si>
  <si>
    <t>2444491.354 </t>
  </si>
  <si>
    <t> 08.09.1980 20:29 </t>
  </si>
  <si>
    <t>2444499.309 </t>
  </si>
  <si>
    <t> 16.09.1980 19:24 </t>
  </si>
  <si>
    <t>2444565.319 </t>
  </si>
  <si>
    <t> 21.11.1980 19:39 </t>
  </si>
  <si>
    <t>2444585.236 </t>
  </si>
  <si>
    <t> 11.12.1980 17:39 </t>
  </si>
  <si>
    <t>2444606.287 </t>
  </si>
  <si>
    <t> 01.01.1981 18:53 </t>
  </si>
  <si>
    <t>2444838.435 </t>
  </si>
  <si>
    <t> 21.08.1981 22:26 </t>
  </si>
  <si>
    <t>2444842.423 </t>
  </si>
  <si>
    <t> 25.08.1981 22:09 </t>
  </si>
  <si>
    <t>2444854.375 </t>
  </si>
  <si>
    <t> 06.09.1981 21:00 </t>
  </si>
  <si>
    <t>2444891.355 </t>
  </si>
  <si>
    <t> 13.10.1981 20:31 </t>
  </si>
  <si>
    <t>2444932.314 </t>
  </si>
  <si>
    <t> 23.11.1981 19:32 </t>
  </si>
  <si>
    <t>2445172.440 </t>
  </si>
  <si>
    <t> 21.07.1982 22:33 </t>
  </si>
  <si>
    <t>2445180.401 </t>
  </si>
  <si>
    <t> 29.07.1982 21:37 </t>
  </si>
  <si>
    <t>2445196.341 </t>
  </si>
  <si>
    <t> 14.08.1982 20:11 </t>
  </si>
  <si>
    <t>2445225.342 </t>
  </si>
  <si>
    <t> 12.09.1982 20:12 </t>
  </si>
  <si>
    <t>2445229.332 </t>
  </si>
  <si>
    <t> 16.09.1982 19:58 </t>
  </si>
  <si>
    <t>2445241.294 </t>
  </si>
  <si>
    <t> 28.09.1982 19:03 </t>
  </si>
  <si>
    <t>2445258.358 </t>
  </si>
  <si>
    <t> 15.10.1982 20:35 </t>
  </si>
  <si>
    <t>2445274.285 </t>
  </si>
  <si>
    <t> 31.10.1982 18:50 </t>
  </si>
  <si>
    <t>2445518.395 </t>
  </si>
  <si>
    <t> 02.07.1983 21:28 </t>
  </si>
  <si>
    <t>2445543.421 </t>
  </si>
  <si>
    <t> 27.07.1983 22:06 </t>
  </si>
  <si>
    <t>2445555.371 </t>
  </si>
  <si>
    <t> 08.08.1983 20:54 </t>
  </si>
  <si>
    <t>2445586.660 </t>
  </si>
  <si>
    <t> 09.09.1983 03:50 </t>
  </si>
  <si>
    <t>2445604.304 </t>
  </si>
  <si>
    <t> 26.09.1983 19:17 </t>
  </si>
  <si>
    <t>2445641.294 </t>
  </si>
  <si>
    <t> 02.11.1983 19:03 </t>
  </si>
  <si>
    <t>2445674.279 </t>
  </si>
  <si>
    <t> 05.12.1983 18:41 </t>
  </si>
  <si>
    <t>2445878.553 </t>
  </si>
  <si>
    <t> 27.06.1984 01:16 </t>
  </si>
  <si>
    <t> M.Kohl </t>
  </si>
  <si>
    <t>2445886.524 </t>
  </si>
  <si>
    <t> 05.07.1984 00:34 </t>
  </si>
  <si>
    <t>2445906.451 </t>
  </si>
  <si>
    <t> 24.07.1984 22:49 </t>
  </si>
  <si>
    <t>2445940.583 </t>
  </si>
  <si>
    <t> 28.08.1984 01:59 </t>
  </si>
  <si>
    <t>2446005.438 </t>
  </si>
  <si>
    <t> 31.10.1984 22:30 </t>
  </si>
  <si>
    <t>2446005.440 </t>
  </si>
  <si>
    <t> 31.10.1984 22:33 </t>
  </si>
  <si>
    <t>2446212.564 </t>
  </si>
  <si>
    <t> 27.05.1985 01:32 </t>
  </si>
  <si>
    <t>2446261.490 </t>
  </si>
  <si>
    <t> 14.07.1985 23:45 </t>
  </si>
  <si>
    <t>2446262.07 </t>
  </si>
  <si>
    <t> 15.07.1985 13:40 </t>
  </si>
  <si>
    <t> 0.01 </t>
  </si>
  <si>
    <t> T.Kato </t>
  </si>
  <si>
    <t>2446263.198 </t>
  </si>
  <si>
    <t> 16.07.1985 16:45 </t>
  </si>
  <si>
    <t>2446269.455 </t>
  </si>
  <si>
    <t> 22.07.1985 22:55 </t>
  </si>
  <si>
    <t>2446269.458 </t>
  </si>
  <si>
    <t> 22.07.1985 22:59 </t>
  </si>
  <si>
    <t>2446282.549 </t>
  </si>
  <si>
    <t> 05.08.1985 01:10 </t>
  </si>
  <si>
    <t> P.Svoboda </t>
  </si>
  <si>
    <t>2446285.391 </t>
  </si>
  <si>
    <t> 07.08.1985 21:23 </t>
  </si>
  <si>
    <t>2446318.390 </t>
  </si>
  <si>
    <t> 09.09.1985 21:21 </t>
  </si>
  <si>
    <t> M.Zejda </t>
  </si>
  <si>
    <t>2446318.391 </t>
  </si>
  <si>
    <t> 09.09.1985 21:23 </t>
  </si>
  <si>
    <t> P.Kucera </t>
  </si>
  <si>
    <t>2446322.366 </t>
  </si>
  <si>
    <t> 13.09.1985 20:47 </t>
  </si>
  <si>
    <t>2446322.372 </t>
  </si>
  <si>
    <t> 13.09.1985 20:55 </t>
  </si>
  <si>
    <t>2446322.379 </t>
  </si>
  <si>
    <t> 13.09.1985 21:05 </t>
  </si>
  <si>
    <t> P.Krivanek </t>
  </si>
  <si>
    <t>2446326.358 </t>
  </si>
  <si>
    <t> 17.09.1985 20:35 </t>
  </si>
  <si>
    <t>2446326.362 </t>
  </si>
  <si>
    <t> 17.09.1985 20:41 </t>
  </si>
  <si>
    <t>2446640.439 </t>
  </si>
  <si>
    <t> 28.07.1986 22:32 </t>
  </si>
  <si>
    <t>2446657.513 </t>
  </si>
  <si>
    <t> 15.08.1986 00:18 </t>
  </si>
  <si>
    <t>2446678.567 </t>
  </si>
  <si>
    <t> 05.09.1986 01:36 </t>
  </si>
  <si>
    <t> J.Borovicka </t>
  </si>
  <si>
    <t>2446681.411 </t>
  </si>
  <si>
    <t> 07.09.1986 21:51 </t>
  </si>
  <si>
    <t>2446685.388 </t>
  </si>
  <si>
    <t> 11.09.1986 21:18 </t>
  </si>
  <si>
    <t>2446706.449 </t>
  </si>
  <si>
    <t> 02.10.1986 22:46 </t>
  </si>
  <si>
    <t>2446742.289 </t>
  </si>
  <si>
    <t> 07.11.1986 18:56 </t>
  </si>
  <si>
    <t>2446917.541 </t>
  </si>
  <si>
    <t> 02.05.1987 00:59 </t>
  </si>
  <si>
    <t>2446995.481 </t>
  </si>
  <si>
    <t> 18.07.1987 23:32 </t>
  </si>
  <si>
    <t> P.Hajek </t>
  </si>
  <si>
    <t> V.Svoboda </t>
  </si>
  <si>
    <t>2446995.484 </t>
  </si>
  <si>
    <t> 18.07.1987 23:36 </t>
  </si>
  <si>
    <t> M.Lenz </t>
  </si>
  <si>
    <t> V.Wagner </t>
  </si>
  <si>
    <t>2446995.488 </t>
  </si>
  <si>
    <t> 18.07.1987 23:42 </t>
  </si>
  <si>
    <t>2446999.473 </t>
  </si>
  <si>
    <t> 22.07.1987 23:21 </t>
  </si>
  <si>
    <t> A.Slatinsky </t>
  </si>
  <si>
    <t>2447117.255 </t>
  </si>
  <si>
    <t> 17.11.1987 18:07 </t>
  </si>
  <si>
    <t>2447374.437 </t>
  </si>
  <si>
    <t> 31.07.1988 22:29 </t>
  </si>
  <si>
    <t>2447378.433 </t>
  </si>
  <si>
    <t> 04.08.1988 22:23 </t>
  </si>
  <si>
    <t>2447423.387 </t>
  </si>
  <si>
    <t> 18.09.1988 21:17 </t>
  </si>
  <si>
    <t>2447472.315 </t>
  </si>
  <si>
    <t> 06.11.1988 19:33 </t>
  </si>
  <si>
    <t>2447737.449 </t>
  </si>
  <si>
    <t> 29.07.1989 22:46 </t>
  </si>
  <si>
    <t> J.Silhan </t>
  </si>
  <si>
    <t>2447737.454 </t>
  </si>
  <si>
    <t> 29.07.1989 22:53 </t>
  </si>
  <si>
    <t> R.Slatinska </t>
  </si>
  <si>
    <t>2447737.459 </t>
  </si>
  <si>
    <t> 29.07.1989 23:00 </t>
  </si>
  <si>
    <t>2447737.467 </t>
  </si>
  <si>
    <t> 29.07.1989 23:12 </t>
  </si>
  <si>
    <t> P.Znojilova </t>
  </si>
  <si>
    <t>2447782.399 </t>
  </si>
  <si>
    <t> 12.09.1989 21:34 </t>
  </si>
  <si>
    <t>2447860.349 </t>
  </si>
  <si>
    <t> 29.11.1989 20:22 </t>
  </si>
  <si>
    <t>2448014.562 </t>
  </si>
  <si>
    <t> 03.05.1990 01:29 </t>
  </si>
  <si>
    <t>2448042.436 </t>
  </si>
  <si>
    <t> 30.05.1990 22:27 </t>
  </si>
  <si>
    <t>2448071.457 </t>
  </si>
  <si>
    <t> 28.06.1990 22:58 </t>
  </si>
  <si>
    <t>2448084.551 </t>
  </si>
  <si>
    <t> 12.07.1990 01:13 </t>
  </si>
  <si>
    <t>2448120.389 </t>
  </si>
  <si>
    <t> 16.08.1990 21:20 </t>
  </si>
  <si>
    <t> P.Klix </t>
  </si>
  <si>
    <t>2448120.392 </t>
  </si>
  <si>
    <t> 16.08.1990 21:24 </t>
  </si>
  <si>
    <t> R.Schertler </t>
  </si>
  <si>
    <t>2448120.398 </t>
  </si>
  <si>
    <t> 16.08.1990 21:33 </t>
  </si>
  <si>
    <t> F.Vohla </t>
  </si>
  <si>
    <t>2448202.335 </t>
  </si>
  <si>
    <t> 06.11.1990 20:02 </t>
  </si>
  <si>
    <t>2448430.490 </t>
  </si>
  <si>
    <t> 22.06.1991 23:45 </t>
  </si>
  <si>
    <t> M.Vrastak </t>
  </si>
  <si>
    <t>2448438.461 </t>
  </si>
  <si>
    <t> 30.06.1991 23:03 </t>
  </si>
  <si>
    <t>2448442.446 </t>
  </si>
  <si>
    <t> 04.07.1991 22:42 </t>
  </si>
  <si>
    <t>2448479.421 </t>
  </si>
  <si>
    <t> 10.08.1991 22:06 </t>
  </si>
  <si>
    <t> R.Polloczek </t>
  </si>
  <si>
    <t>2448479.432 </t>
  </si>
  <si>
    <t> 10.08.1991 22:22 </t>
  </si>
  <si>
    <t>2448495.358 </t>
  </si>
  <si>
    <t> 26.08.1991 20:35 </t>
  </si>
  <si>
    <t>2448524.379 </t>
  </si>
  <si>
    <t> 24.09.1991 21:05 </t>
  </si>
  <si>
    <t>2448548.279 </t>
  </si>
  <si>
    <t> 18.10.1991 18:41 </t>
  </si>
  <si>
    <t>2448801.480 </t>
  </si>
  <si>
    <t> 27.06.1992 23:31 </t>
  </si>
  <si>
    <t>2448817.416 </t>
  </si>
  <si>
    <t> 13.07.1992 21:59 </t>
  </si>
  <si>
    <t>2448830.480 </t>
  </si>
  <si>
    <t> 26.07.1992 23:31 </t>
  </si>
  <si>
    <t> -0.011 </t>
  </si>
  <si>
    <t> P.Adamek </t>
  </si>
  <si>
    <t>2448830.490 </t>
  </si>
  <si>
    <t> 26.07.1992 23:45 </t>
  </si>
  <si>
    <t> P.Stepan </t>
  </si>
  <si>
    <t>2448830.493 </t>
  </si>
  <si>
    <t> 26.07.1992 23:49 </t>
  </si>
  <si>
    <t> P.Lutcha </t>
  </si>
  <si>
    <t> M.Tichy </t>
  </si>
  <si>
    <t>2448830.494 </t>
  </si>
  <si>
    <t> 26.07.1992 23:51 </t>
  </si>
  <si>
    <t>2448830.506 </t>
  </si>
  <si>
    <t> 27.07.1992 00:08 </t>
  </si>
  <si>
    <t> J.Dvorak B. </t>
  </si>
  <si>
    <t>2448850.401 </t>
  </si>
  <si>
    <t> 15.08.1992 21:37 </t>
  </si>
  <si>
    <t>2448862.362 </t>
  </si>
  <si>
    <t> 27.08.1992 20:41 </t>
  </si>
  <si>
    <t>2448891.380 </t>
  </si>
  <si>
    <t> 25.09.1992 21:07 </t>
  </si>
  <si>
    <t>2448936.326 </t>
  </si>
  <si>
    <t> 09.11.1992 19:49 </t>
  </si>
  <si>
    <t>2449164.495 </t>
  </si>
  <si>
    <t> 25.06.1993 23:52 </t>
  </si>
  <si>
    <t>2449176.442 </t>
  </si>
  <si>
    <t> 07.07.1993 22:36 </t>
  </si>
  <si>
    <t>2449213.432 </t>
  </si>
  <si>
    <t> 13.08.1993 22:22 </t>
  </si>
  <si>
    <t>2449229.358 </t>
  </si>
  <si>
    <t> 29.08.1993 20:35 </t>
  </si>
  <si>
    <t>2449250.410 </t>
  </si>
  <si>
    <t> 19.09.1993 21:50 </t>
  </si>
  <si>
    <t>2449576.435 </t>
  </si>
  <si>
    <t> 11.08.1994 22:26 </t>
  </si>
  <si>
    <t> K.Mokry </t>
  </si>
  <si>
    <t>2449576.442 </t>
  </si>
  <si>
    <t> 11.08.1994 22:36 </t>
  </si>
  <si>
    <t> L.Brat </t>
  </si>
  <si>
    <t>2449576.443 </t>
  </si>
  <si>
    <t> 11.08.1994 22:37 </t>
  </si>
  <si>
    <t>2449576.446 </t>
  </si>
  <si>
    <t> 11.08.1994 22:42 </t>
  </si>
  <si>
    <t>2449576.455 </t>
  </si>
  <si>
    <t> 11.08.1994 22:55 </t>
  </si>
  <si>
    <t> P.Sobotka </t>
  </si>
  <si>
    <t>2449580.436 </t>
  </si>
  <si>
    <t> 15.08.1994 22:27 </t>
  </si>
  <si>
    <t>2449600.355 </t>
  </si>
  <si>
    <t> 04.09.1994 20:31 </t>
  </si>
  <si>
    <t>2449633.343 </t>
  </si>
  <si>
    <t> 07.10.1994 20:13 </t>
  </si>
  <si>
    <t>2449906.468 </t>
  </si>
  <si>
    <t> 07.07.1995 23:13 </t>
  </si>
  <si>
    <t>2449918.414 </t>
  </si>
  <si>
    <t> 19.07.1995 21:56 </t>
  </si>
  <si>
    <t>2449935.480 </t>
  </si>
  <si>
    <t> 05.08.1995 23:31 </t>
  </si>
  <si>
    <t>2449967.337 </t>
  </si>
  <si>
    <t> 06.09.1995 20:05 </t>
  </si>
  <si>
    <t>2449973.04 </t>
  </si>
  <si>
    <t> 12.09.1995 12:57 </t>
  </si>
  <si>
    <t> Y.Sekino </t>
  </si>
  <si>
    <t>2450281.441 </t>
  </si>
  <si>
    <t> 16.07.1996 22:35 </t>
  </si>
  <si>
    <t>2450302.4805 </t>
  </si>
  <si>
    <t> 06.08.1996 23:31 </t>
  </si>
  <si>
    <t> 0.0048 </t>
  </si>
  <si>
    <t>2450302.4811 </t>
  </si>
  <si>
    <t> 06.08.1996 23:32 </t>
  </si>
  <si>
    <t> 0.0054 </t>
  </si>
  <si>
    <t>2450306.4666 </t>
  </si>
  <si>
    <t> 10.08.1996 23:11 </t>
  </si>
  <si>
    <t> 0.0079 </t>
  </si>
  <si>
    <t>2450334.350 </t>
  </si>
  <si>
    <t> 07.09.1996 20:24 </t>
  </si>
  <si>
    <t>2450379.303 </t>
  </si>
  <si>
    <t> 22.10.1996 19:16 </t>
  </si>
  <si>
    <t>2450392.3746 </t>
  </si>
  <si>
    <t> 04.11.1996 20:59 </t>
  </si>
  <si>
    <t> -0.0020 </t>
  </si>
  <si>
    <t>2450396.371 </t>
  </si>
  <si>
    <t> 08.11.1996 20:54 </t>
  </si>
  <si>
    <t>2450607.4543 </t>
  </si>
  <si>
    <t> 07.06.1997 22:54 </t>
  </si>
  <si>
    <t> -0.0017 </t>
  </si>
  <si>
    <t>2450607.4751 </t>
  </si>
  <si>
    <t> 07.06.1997 23:24 </t>
  </si>
  <si>
    <t> 0.0191 </t>
  </si>
  <si>
    <t>2450652.424 </t>
  </si>
  <si>
    <t> 22.07.1997 22:10 </t>
  </si>
  <si>
    <t>2450681.435 </t>
  </si>
  <si>
    <t> 20.08.1997 22:26 </t>
  </si>
  <si>
    <t>2450718.420 </t>
  </si>
  <si>
    <t> 26.09.1997 22:04 </t>
  </si>
  <si>
    <t>2450746.2885 </t>
  </si>
  <si>
    <t> 24.10.1997 18:55 </t>
  </si>
  <si>
    <t>2450750.282 </t>
  </si>
  <si>
    <t> 28.10.1997 18:46 </t>
  </si>
  <si>
    <t>2450754.280 </t>
  </si>
  <si>
    <t> 01.11.1997 18:43 </t>
  </si>
  <si>
    <t> 0.024 </t>
  </si>
  <si>
    <t>2451015.4217 </t>
  </si>
  <si>
    <t> 20.07.1998 22:07 </t>
  </si>
  <si>
    <t> -0.0022 </t>
  </si>
  <si>
    <t> R.Kucerova </t>
  </si>
  <si>
    <t>2451015.4273 </t>
  </si>
  <si>
    <t> 20.07.1998 22:15 </t>
  </si>
  <si>
    <t> 0.0034 </t>
  </si>
  <si>
    <t>2451015.4370 </t>
  </si>
  <si>
    <t> 20.07.1998 22:29 </t>
  </si>
  <si>
    <t> 0.0131 </t>
  </si>
  <si>
    <t>2451015.4412 </t>
  </si>
  <si>
    <t> 20.07.1998 22:35 </t>
  </si>
  <si>
    <t> D.Motl </t>
  </si>
  <si>
    <t>2451019.4149 </t>
  </si>
  <si>
    <t> 24.07.1998 21:57 </t>
  </si>
  <si>
    <t> 0.0080 </t>
  </si>
  <si>
    <t> L.Filipenska </t>
  </si>
  <si>
    <t>2451019.4191 </t>
  </si>
  <si>
    <t> 24.07.1998 22:03 </t>
  </si>
  <si>
    <t> 0.0122 </t>
  </si>
  <si>
    <t> J.Cechal </t>
  </si>
  <si>
    <t>2451019.4205 </t>
  </si>
  <si>
    <t> 24.07.1998 22:05 </t>
  </si>
  <si>
    <t> 0.0136 </t>
  </si>
  <si>
    <t>2451019.4212 </t>
  </si>
  <si>
    <t> 24.07.1998 22:06 </t>
  </si>
  <si>
    <t> 0.0143 </t>
  </si>
  <si>
    <t> O.Bracek </t>
  </si>
  <si>
    <t>2451019.4219 </t>
  </si>
  <si>
    <t> 24.07.1998 22:07 </t>
  </si>
  <si>
    <t> J.Gozdal </t>
  </si>
  <si>
    <t>2451019.4239 </t>
  </si>
  <si>
    <t> 24.07.1998 22:10 </t>
  </si>
  <si>
    <t> 0.0170 </t>
  </si>
  <si>
    <t> S.Macuchova </t>
  </si>
  <si>
    <t>2451019.4281 </t>
  </si>
  <si>
    <t> 24.07.1998 22:16 </t>
  </si>
  <si>
    <t> M.Netolicky </t>
  </si>
  <si>
    <t>2451019.4295 </t>
  </si>
  <si>
    <t> 24.07.1998 22:18 </t>
  </si>
  <si>
    <t> 0.0226 </t>
  </si>
  <si>
    <t>2451036.4916 </t>
  </si>
  <si>
    <t> 10.08.1998 23:47 </t>
  </si>
  <si>
    <t> 0.0149 </t>
  </si>
  <si>
    <t>2451374.4660 </t>
  </si>
  <si>
    <t> 14.07.1999 23:11 </t>
  </si>
  <si>
    <t> 0.0075 </t>
  </si>
  <si>
    <t>2451374.4708 </t>
  </si>
  <si>
    <t> 14.07.1999 23:17 </t>
  </si>
  <si>
    <t> 0.0123 </t>
  </si>
  <si>
    <t>2451374.4743 </t>
  </si>
  <si>
    <t> 14.07.1999 23:22 </t>
  </si>
  <si>
    <t> 0.0158 </t>
  </si>
  <si>
    <t>2451374.4785 </t>
  </si>
  <si>
    <t> 14.07.1999 23:29 </t>
  </si>
  <si>
    <t> 0.0200 </t>
  </si>
  <si>
    <t>2451374.4792 </t>
  </si>
  <si>
    <t> 14.07.1999 23:30 </t>
  </si>
  <si>
    <t> 0.0207 </t>
  </si>
  <si>
    <t>2451374.4840 </t>
  </si>
  <si>
    <t> 14.07.1999 23:36 </t>
  </si>
  <si>
    <t> 0.0255 </t>
  </si>
  <si>
    <t>2451374.4854 </t>
  </si>
  <si>
    <t> 14.07.1999 23:38 </t>
  </si>
  <si>
    <t> 0.0269 </t>
  </si>
  <si>
    <t> J.Barton </t>
  </si>
  <si>
    <t>2451435.364 </t>
  </si>
  <si>
    <t> 13.09.1999 20:44 </t>
  </si>
  <si>
    <t> 0.023 </t>
  </si>
  <si>
    <t>2451483.7189 </t>
  </si>
  <si>
    <t> 01.11.1999 05:15 </t>
  </si>
  <si>
    <t> 0.0137 </t>
  </si>
  <si>
    <t> R.H.Nelson </t>
  </si>
  <si>
    <t>IBVS 4840 </t>
  </si>
  <si>
    <t>2451798.371 </t>
  </si>
  <si>
    <t> 10.09.2000 20:54 </t>
  </si>
  <si>
    <t> M.Vrašták </t>
  </si>
  <si>
    <t>OEJV 0074 </t>
  </si>
  <si>
    <t>2451804.632 </t>
  </si>
  <si>
    <t> 17.09.2000 03:10 </t>
  </si>
  <si>
    <t>2451804.6325 </t>
  </si>
  <si>
    <t>2451861.5328 </t>
  </si>
  <si>
    <t> 13.11.2000 00:47 </t>
  </si>
  <si>
    <t> 0.0163 </t>
  </si>
  <si>
    <t> S.Dvorak </t>
  </si>
  <si>
    <t>2451870.638 </t>
  </si>
  <si>
    <t> 22.11.2000 03:18 </t>
  </si>
  <si>
    <t>2452028.816 </t>
  </si>
  <si>
    <t> 29.04.2001 07:35 </t>
  </si>
  <si>
    <t>2452069.787 </t>
  </si>
  <si>
    <t> 09.06.2001 06:53 </t>
  </si>
  <si>
    <t> 0.019 </t>
  </si>
  <si>
    <t>2452077.747 </t>
  </si>
  <si>
    <t> 17.06.2001 05:55 </t>
  </si>
  <si>
    <t>2452146.606 </t>
  </si>
  <si>
    <t> 25.08.2001 02:32 </t>
  </si>
  <si>
    <t>2452168.795 </t>
  </si>
  <si>
    <t> 16.09.2001 07:04 </t>
  </si>
  <si>
    <t> 0.022 </t>
  </si>
  <si>
    <t>2452175.621 </t>
  </si>
  <si>
    <t> 23.09.2001 02:54 </t>
  </si>
  <si>
    <t> 0.020 </t>
  </si>
  <si>
    <t>2452179.599 </t>
  </si>
  <si>
    <t> 27.09.2001 02:22 </t>
  </si>
  <si>
    <t>2452191.5483 </t>
  </si>
  <si>
    <t> 09.10.2001 01:09 </t>
  </si>
  <si>
    <t> J.Blackwell </t>
  </si>
  <si>
    <t>2452220.570 </t>
  </si>
  <si>
    <t> 07.11.2001 01:40 </t>
  </si>
  <si>
    <t>2452224.5506 </t>
  </si>
  <si>
    <t> 11.11.2001 01:12 </t>
  </si>
  <si>
    <t> 0.0165 </t>
  </si>
  <si>
    <t>2452224.551 </t>
  </si>
  <si>
    <t> 11.11.2001 01:13 </t>
  </si>
  <si>
    <t>2452253.563 </t>
  </si>
  <si>
    <t> 10.12.2001 01:30 </t>
  </si>
  <si>
    <t>2452469.7893 </t>
  </si>
  <si>
    <t> 14.07.2002 06:56 </t>
  </si>
  <si>
    <t> 0.0193 </t>
  </si>
  <si>
    <t>2452493.1189 </t>
  </si>
  <si>
    <t> 06.08.2002 14:51 </t>
  </si>
  <si>
    <t> 0.0201 </t>
  </si>
  <si>
    <t> Nakajima </t>
  </si>
  <si>
    <t>2452497.668 </t>
  </si>
  <si>
    <t> 11.08.2002 04:01 </t>
  </si>
  <si>
    <t>2452518.7235 </t>
  </si>
  <si>
    <t> 01.09.2002 05:21 </t>
  </si>
  <si>
    <t>2452811.7527 </t>
  </si>
  <si>
    <t> 21.06.2003 06:03 </t>
  </si>
  <si>
    <t>2452902.7913 </t>
  </si>
  <si>
    <t> 20.09.2003 06:59 </t>
  </si>
  <si>
    <t> 0.0176 </t>
  </si>
  <si>
    <t>2452934.6548 </t>
  </si>
  <si>
    <t> 0.0175 </t>
  </si>
  <si>
    <t>2453239.636 </t>
  </si>
  <si>
    <t> 22.08.2004 03:15 </t>
  </si>
  <si>
    <t>2453239.6371 </t>
  </si>
  <si>
    <t> 22.08.2004 03:17 </t>
  </si>
  <si>
    <t> 0.0195 </t>
  </si>
  <si>
    <t>2453265.8087 </t>
  </si>
  <si>
    <t> 17.09.2004 07:24 </t>
  </si>
  <si>
    <t>2453309.6210 </t>
  </si>
  <si>
    <t> 31.10.2004 02:54 </t>
  </si>
  <si>
    <t>2453321.5695 </t>
  </si>
  <si>
    <t> 12.11.2004 01:40 </t>
  </si>
  <si>
    <t>2453342.623 </t>
  </si>
  <si>
    <t> 03.12.2004 02:57 </t>
  </si>
  <si>
    <t>34814</t>
  </si>
  <si>
    <t>2453540.6323 </t>
  </si>
  <si>
    <t> 19.06.2005 03:10 </t>
  </si>
  <si>
    <t>35162</t>
  </si>
  <si>
    <t>2453553.714 </t>
  </si>
  <si>
    <t> 02.07.2005 05:08 </t>
  </si>
  <si>
    <t>35185</t>
  </si>
  <si>
    <t>2453603.7893 </t>
  </si>
  <si>
    <t> 21.08.2005 06:56 </t>
  </si>
  <si>
    <t>35273</t>
  </si>
  <si>
    <t>2453676.621 </t>
  </si>
  <si>
    <t> 02.11.2005 02:54 </t>
  </si>
  <si>
    <t>35401</t>
  </si>
  <si>
    <t>2453932.6693 </t>
  </si>
  <si>
    <t> 16.07.2006 04:03 </t>
  </si>
  <si>
    <t>35851</t>
  </si>
  <si>
    <t> 0.0183 </t>
  </si>
  <si>
    <t>2454029.965 </t>
  </si>
  <si>
    <t> 21.10.2006 11:09 </t>
  </si>
  <si>
    <t>36022</t>
  </si>
  <si>
    <t> K.Nagai et al. </t>
  </si>
  <si>
    <t>2454033.950 </t>
  </si>
  <si>
    <t> 25.10.2006 10:48 </t>
  </si>
  <si>
    <t>36029</t>
  </si>
  <si>
    <t>2454267.8037 </t>
  </si>
  <si>
    <t> 16.06.2007 07:17 </t>
  </si>
  <si>
    <t>36440</t>
  </si>
  <si>
    <t>2454338.3608 </t>
  </si>
  <si>
    <t> 25.08.2007 20:39 </t>
  </si>
  <si>
    <t>36564</t>
  </si>
  <si>
    <t>2454359.4117 </t>
  </si>
  <si>
    <t> 15.09.2007 21:52 </t>
  </si>
  <si>
    <t>36601</t>
  </si>
  <si>
    <t>2454387.2948 </t>
  </si>
  <si>
    <t> 13.10.2007 19:04 </t>
  </si>
  <si>
    <t>36650</t>
  </si>
  <si>
    <t>2454389.2973 </t>
  </si>
  <si>
    <t> 15.10.2007 19:08 </t>
  </si>
  <si>
    <t>36653.5</t>
  </si>
  <si>
    <t> 0.0294 </t>
  </si>
  <si>
    <t> R.Ehrenberger </t>
  </si>
  <si>
    <t>OEJV 0094 </t>
  </si>
  <si>
    <t>2454709.3415 </t>
  </si>
  <si>
    <t> 30.08.2008 20:11 </t>
  </si>
  <si>
    <t>37216</t>
  </si>
  <si>
    <t>2454748.3178 </t>
  </si>
  <si>
    <t> 08.10.2008 19:37 </t>
  </si>
  <si>
    <t>37284.5</t>
  </si>
  <si>
    <t>2455101.3770 </t>
  </si>
  <si>
    <t> 26.09.2009 21:02 </t>
  </si>
  <si>
    <t>37905</t>
  </si>
  <si>
    <t>OEJV 0137 </t>
  </si>
  <si>
    <t>2455101.3774 </t>
  </si>
  <si>
    <t> 26.09.2009 21:03 </t>
  </si>
  <si>
    <t> 0.0147 </t>
  </si>
  <si>
    <t>2455101.3778 </t>
  </si>
  <si>
    <t> 26.09.2009 21:04 </t>
  </si>
  <si>
    <t>2455378.4782 </t>
  </si>
  <si>
    <t> 30.06.2010 23:28 </t>
  </si>
  <si>
    <t>2455378.4783 </t>
  </si>
  <si>
    <t> 0.0160 </t>
  </si>
  <si>
    <t>2455378.4784 </t>
  </si>
  <si>
    <t> 0.0161 </t>
  </si>
  <si>
    <t>2455429.3983 </t>
  </si>
  <si>
    <t> 20.08.2010 21:33 </t>
  </si>
  <si>
    <t> 0.0112 </t>
  </si>
  <si>
    <t>2455429.4008 </t>
  </si>
  <si>
    <t> 20.08.2010 21:37 </t>
  </si>
  <si>
    <t>2455538.933 </t>
  </si>
  <si>
    <t> 08.12.2010 10:23 </t>
  </si>
  <si>
    <t>cG</t>
  </si>
  <si>
    <t> K.Hirosawa </t>
  </si>
  <si>
    <t>2455820.0206 </t>
  </si>
  <si>
    <t> 15.09.2011 12:29 </t>
  </si>
  <si>
    <t> 0.0198 </t>
  </si>
  <si>
    <t>2455849.6071 </t>
  </si>
  <si>
    <t> 15.10.2011 02:34 </t>
  </si>
  <si>
    <t> 0.0186 </t>
  </si>
  <si>
    <t> J.A.Howell </t>
  </si>
  <si>
    <t>2457213.4781 </t>
  </si>
  <si>
    <t> 09.07.2015 23:28 </t>
  </si>
  <si>
    <t> 0.0134 </t>
  </si>
  <si>
    <t>BAVM 241 (=IBVS 6157) </t>
  </si>
  <si>
    <t>484l4.793</t>
  </si>
  <si>
    <t>-0.025</t>
  </si>
  <si>
    <t xml:space="preserve">l9 </t>
  </si>
  <si>
    <t>R. Hill</t>
  </si>
  <si>
    <t>-O.Ol4</t>
  </si>
  <si>
    <t xml:space="preserve">l3 </t>
  </si>
  <si>
    <t>D. Williams</t>
  </si>
  <si>
    <t>4890l.572</t>
  </si>
  <si>
    <t>-O.Ol5</t>
  </si>
  <si>
    <t>M. Baldwin</t>
  </si>
  <si>
    <t>49l34.726</t>
  </si>
  <si>
    <t>-O.Ol9</t>
  </si>
  <si>
    <t xml:space="preserve">l4 </t>
  </si>
  <si>
    <t>49l65.8l7</t>
  </si>
  <si>
    <t>-0.015</t>
  </si>
  <si>
    <t xml:space="preserve">ll </t>
  </si>
  <si>
    <t>49l84.532</t>
  </si>
  <si>
    <t>-0.017</t>
  </si>
  <si>
    <t>G. Samolyk</t>
  </si>
  <si>
    <t>90l4</t>
  </si>
  <si>
    <t xml:space="preserve">l0 </t>
  </si>
  <si>
    <t>-O.Ðl5</t>
  </si>
  <si>
    <t xml:space="preserve">l2 </t>
  </si>
  <si>
    <t>S. Cook</t>
  </si>
  <si>
    <t>93l0</t>
  </si>
  <si>
    <t>-O.Ol6</t>
  </si>
  <si>
    <t xml:space="preserve">l7 </t>
  </si>
  <si>
    <t>-O.OlBl</t>
  </si>
  <si>
    <t>81</t>
  </si>
  <si>
    <t>G. Lubcke (CCD</t>
  </si>
  <si>
    <t>-O.Ol7</t>
  </si>
  <si>
    <t>l4</t>
  </si>
  <si>
    <t>-O.Ql7</t>
  </si>
  <si>
    <t>l0</t>
  </si>
  <si>
    <t>496l6.586</t>
  </si>
  <si>
    <t>-O.Ol8</t>
  </si>
  <si>
    <t>l5</t>
  </si>
  <si>
    <t>l7</t>
  </si>
  <si>
    <t>l2</t>
  </si>
  <si>
    <t>-O.Ql8</t>
  </si>
  <si>
    <t>-0.02l</t>
  </si>
  <si>
    <t>13</t>
  </si>
  <si>
    <t>499l7.545</t>
  </si>
  <si>
    <t>-0.020</t>
  </si>
  <si>
    <t>ß. Willzams</t>
  </si>
  <si>
    <t>49952.64l</t>
  </si>
  <si>
    <t>-O.Ðl9</t>
  </si>
  <si>
    <t>50l9l.708</t>
  </si>
  <si>
    <t>lÐl79</t>
  </si>
  <si>
    <t>502l3.792</t>
  </si>
  <si>
    <t>l0206</t>
  </si>
  <si>
    <t>-0.024</t>
  </si>
  <si>
    <t>l0322</t>
  </si>
  <si>
    <t>-0.023</t>
  </si>
  <si>
    <t>9</t>
  </si>
  <si>
    <t>l0372</t>
  </si>
  <si>
    <t>50367.60l</t>
  </si>
  <si>
    <t>l0394</t>
  </si>
  <si>
    <t>l0405</t>
  </si>
  <si>
    <t>-0.018</t>
  </si>
  <si>
    <t>l0585</t>
  </si>
  <si>
    <t>l6</t>
  </si>
  <si>
    <t>l06l3</t>
  </si>
  <si>
    <t>M. Baldwzn</t>
  </si>
  <si>
    <t>R. Hays</t>
  </si>
  <si>
    <t>23</t>
  </si>
  <si>
    <t>D. Beard</t>
  </si>
  <si>
    <t>506l4.662</t>
  </si>
  <si>
    <t>l0696</t>
  </si>
  <si>
    <t>-0.022</t>
  </si>
  <si>
    <t>506l4.667</t>
  </si>
  <si>
    <t>l0596</t>
  </si>
  <si>
    <t>22</t>
  </si>
  <si>
    <t>5064l.655</t>
  </si>
  <si>
    <t>-0.027</t>
  </si>
  <si>
    <t>R. Crumrine</t>
  </si>
  <si>
    <t>5û650.659</t>
  </si>
  <si>
    <t>l0740</t>
  </si>
  <si>
    <t>25</t>
  </si>
  <si>
    <t>9) Reduction</t>
  </si>
  <si>
    <t>by Lub</t>
  </si>
  <si>
    <t>cke, standa</t>
  </si>
  <si>
    <t>rd er</t>
  </si>
  <si>
    <t>ror .0002d</t>
  </si>
  <si>
    <t>G.</t>
  </si>
  <si>
    <t>Samolyk</t>
  </si>
  <si>
    <t>M.</t>
  </si>
  <si>
    <t>Baldwin</t>
  </si>
  <si>
    <t>C.</t>
  </si>
  <si>
    <t>Stephan</t>
  </si>
  <si>
    <t>A.</t>
  </si>
  <si>
    <t>Howell (CCD)   0.0004</t>
  </si>
  <si>
    <t>0.001</t>
  </si>
  <si>
    <t>.</t>
  </si>
  <si>
    <t>811</t>
  </si>
  <si>
    <t>0.006</t>
  </si>
  <si>
    <t>5.</t>
  </si>
  <si>
    <t>0.005</t>
  </si>
  <si>
    <t>81</t>
  </si>
  <si>
    <t>0.000</t>
  </si>
  <si>
    <t>0.007</t>
  </si>
  <si>
    <t>2945</t>
  </si>
  <si>
    <t>JAVSO 49, 108</t>
  </si>
  <si>
    <t>JAVSO 49, 256</t>
  </si>
  <si>
    <t>JAVSO, 48, 87</t>
  </si>
  <si>
    <t>JAVSO, 48, 256</t>
  </si>
  <si>
    <t>JBAV, 60</t>
  </si>
  <si>
    <t>JAVSO, 49, 108</t>
  </si>
  <si>
    <t>JBAV, 55</t>
  </si>
  <si>
    <t>JAVSO, 49, 265</t>
  </si>
  <si>
    <t>JAVSO, 50, 133</t>
  </si>
  <si>
    <t>JBAV, 63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</si>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</sst>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m/d/yyyy"/>
    <numFmt numFmtId="167" formatCode="0.00000"/>
    <numFmt numFmtId="168" formatCode="0.0"/>
    <numFmt numFmtId="169" formatCode="0.000"/>
    <numFmt numFmtId="170" formatCode="0.0000"/>
    <numFmt numFmtId="171" formatCode="d/mm/yyyy;@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9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166" fontId="0" fillId="0" borderId="0" xfId="0" applyNumberFormat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/>
    <xf numFmtId="0" fontId="3" fillId="0" borderId="0" xfId="0" applyFont="1" applyAlignment="1">
      <alignment horizontal="left"/>
    </xf>
    <xf numFmtId="167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>
      <alignment vertical="top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4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>
      <alignment horizontal="left"/>
    </xf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 applyAlignment="1">
      <alignment horizontal="left"/>
    </xf>
    <xf numFmtId="170" fontId="0" fillId="0" borderId="0" xfId="0" applyNumberFormat="1" applyAlignment="1">
      <alignment horizontal="left"/>
    </xf>
    <xf numFmtId="169" fontId="0" fillId="0" borderId="0" xfId="0" applyNumberFormat="1" applyAlignment="1"/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2" fontId="0" fillId="0" borderId="0" xfId="0" applyNumberFormat="1" applyAlignment="1"/>
    <xf numFmtId="171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44946769294287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3715089066813"/>
          <c:y val="0.19452887537993921"/>
          <c:w val="0.81601179556637582"/>
          <c:h val="0.626139817629179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Active!$F$21:$F$750</c:f>
              <c:numCache>
                <c:formatCode>General</c:formatCode>
                <c:ptCount val="730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  <c:pt idx="689">
                  <c:v>35269</c:v>
                </c:pt>
                <c:pt idx="690">
                  <c:v>41617</c:v>
                </c:pt>
                <c:pt idx="691">
                  <c:v>44238</c:v>
                </c:pt>
                <c:pt idx="692">
                  <c:v>44830</c:v>
                </c:pt>
                <c:pt idx="693">
                  <c:v>44863</c:v>
                </c:pt>
                <c:pt idx="694">
                  <c:v>44960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45538</c:v>
                </c:pt>
                <c:pt idx="700">
                  <c:v>45545</c:v>
                </c:pt>
                <c:pt idx="701">
                  <c:v>45547</c:v>
                </c:pt>
                <c:pt idx="702">
                  <c:v>45677</c:v>
                </c:pt>
                <c:pt idx="703">
                  <c:v>45874</c:v>
                </c:pt>
                <c:pt idx="704">
                  <c:v>46071</c:v>
                </c:pt>
                <c:pt idx="705">
                  <c:v>46157</c:v>
                </c:pt>
                <c:pt idx="706">
                  <c:v>46178</c:v>
                </c:pt>
                <c:pt idx="707">
                  <c:v>46204</c:v>
                </c:pt>
                <c:pt idx="708">
                  <c:v>46294</c:v>
                </c:pt>
              </c:numCache>
            </c:numRef>
          </c:xVal>
          <c:yVal>
            <c:numRef>
              <c:f>Active!$H$21:$H$750</c:f>
              <c:numCache>
                <c:formatCode>General</c:formatCode>
                <c:ptCount val="730"/>
                <c:pt idx="0">
                  <c:v>2.5002000005770242E-2</c:v>
                </c:pt>
                <c:pt idx="1">
                  <c:v>1.6751000002841465E-2</c:v>
                </c:pt>
                <c:pt idx="2">
                  <c:v>2.9947000002721325E-2</c:v>
                </c:pt>
                <c:pt idx="3">
                  <c:v>-4.1788000002270564E-2</c:v>
                </c:pt>
                <c:pt idx="4">
                  <c:v>-1.5283999993698671E-2</c:v>
                </c:pt>
                <c:pt idx="5">
                  <c:v>1.2300000016693957E-3</c:v>
                </c:pt>
                <c:pt idx="6">
                  <c:v>5.0000000046566129E-3</c:v>
                </c:pt>
                <c:pt idx="7">
                  <c:v>7.7910000036354177E-3</c:v>
                </c:pt>
                <c:pt idx="8">
                  <c:v>-1.8829999971785583E-3</c:v>
                </c:pt>
                <c:pt idx="9">
                  <c:v>3.6730000065290369E-3</c:v>
                </c:pt>
                <c:pt idx="10">
                  <c:v>-1.6020000039134175E-3</c:v>
                </c:pt>
                <c:pt idx="11">
                  <c:v>-2.2309999985736795E-3</c:v>
                </c:pt>
                <c:pt idx="12">
                  <c:v>-2.2899999748915434E-4</c:v>
                </c:pt>
                <c:pt idx="13">
                  <c:v>-5.6029999905149452E-3</c:v>
                </c:pt>
                <c:pt idx="14">
                  <c:v>1.3560000006691553E-3</c:v>
                </c:pt>
                <c:pt idx="15">
                  <c:v>1.4405000001715962E-2</c:v>
                </c:pt>
                <c:pt idx="16">
                  <c:v>-1.3340999998035841E-2</c:v>
                </c:pt>
                <c:pt idx="17">
                  <c:v>6.7350000026635826E-3</c:v>
                </c:pt>
                <c:pt idx="18">
                  <c:v>1.4520000040647574E-3</c:v>
                </c:pt>
                <c:pt idx="19">
                  <c:v>8.2010000041918829E-3</c:v>
                </c:pt>
                <c:pt idx="20">
                  <c:v>-6.1970000024302863E-3</c:v>
                </c:pt>
                <c:pt idx="21">
                  <c:v>-1.613099999667611E-2</c:v>
                </c:pt>
                <c:pt idx="22">
                  <c:v>1.2408000002324115E-2</c:v>
                </c:pt>
                <c:pt idx="23">
                  <c:v>6.1250000071595423E-3</c:v>
                </c:pt>
                <c:pt idx="24">
                  <c:v>1.0525000005145557E-2</c:v>
                </c:pt>
                <c:pt idx="428">
                  <c:v>-8.5129999970376957E-3</c:v>
                </c:pt>
                <c:pt idx="429">
                  <c:v>4.6419999998761341E-3</c:v>
                </c:pt>
                <c:pt idx="430">
                  <c:v>-9.1350999995484017E-2</c:v>
                </c:pt>
                <c:pt idx="431">
                  <c:v>-6.2007999997149454E-2</c:v>
                </c:pt>
                <c:pt idx="432">
                  <c:v>8.0970000017259736E-3</c:v>
                </c:pt>
                <c:pt idx="433">
                  <c:v>-2.5349999996251427E-2</c:v>
                </c:pt>
                <c:pt idx="434">
                  <c:v>-9.794799999872339E-2</c:v>
                </c:pt>
                <c:pt idx="435">
                  <c:v>-3.8891999996849336E-2</c:v>
                </c:pt>
                <c:pt idx="436">
                  <c:v>1.9021000003704103E-2</c:v>
                </c:pt>
                <c:pt idx="437">
                  <c:v>1.2372000001050765E-2</c:v>
                </c:pt>
                <c:pt idx="438">
                  <c:v>1.5045000000100117E-2</c:v>
                </c:pt>
                <c:pt idx="439">
                  <c:v>5.0620000038179569E-3</c:v>
                </c:pt>
                <c:pt idx="440">
                  <c:v>-4.9329999965266325E-3</c:v>
                </c:pt>
                <c:pt idx="441">
                  <c:v>-1.2785999999323394E-2</c:v>
                </c:pt>
                <c:pt idx="442">
                  <c:v>-9.7719999976106919E-3</c:v>
                </c:pt>
                <c:pt idx="443">
                  <c:v>-4.2463999998290092E-2</c:v>
                </c:pt>
                <c:pt idx="444">
                  <c:v>-7.3799999954644591E-3</c:v>
                </c:pt>
                <c:pt idx="445">
                  <c:v>-5.071999996289378E-3</c:v>
                </c:pt>
                <c:pt idx="446">
                  <c:v>5.190000003494788E-3</c:v>
                </c:pt>
                <c:pt idx="447">
                  <c:v>-9.1589999974530656E-3</c:v>
                </c:pt>
                <c:pt idx="448">
                  <c:v>-1.0109999999258434E-2</c:v>
                </c:pt>
                <c:pt idx="449">
                  <c:v>-7.7669999955105595E-3</c:v>
                </c:pt>
                <c:pt idx="450">
                  <c:v>-1.5374999995401595E-2</c:v>
                </c:pt>
                <c:pt idx="451">
                  <c:v>1.2566000001243083E-2</c:v>
                </c:pt>
                <c:pt idx="452">
                  <c:v>-1.3548999995691702E-2</c:v>
                </c:pt>
                <c:pt idx="453">
                  <c:v>-1.0499999996682163E-2</c:v>
                </c:pt>
                <c:pt idx="454">
                  <c:v>-8.4859999951731879E-3</c:v>
                </c:pt>
                <c:pt idx="455">
                  <c:v>-1.7450999996071914E-2</c:v>
                </c:pt>
                <c:pt idx="456">
                  <c:v>-9.4369999969785567E-3</c:v>
                </c:pt>
                <c:pt idx="457">
                  <c:v>-1.2093999994249316E-2</c:v>
                </c:pt>
                <c:pt idx="467">
                  <c:v>6.9970000040484592E-3</c:v>
                </c:pt>
                <c:pt idx="46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59-4128-86B0-76A03205C2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Active!$I$21:$I$709</c:f>
              <c:numCache>
                <c:formatCode>General</c:formatCode>
                <c:ptCount val="689"/>
                <c:pt idx="25">
                  <c:v>4.9809999982244335E-3</c:v>
                </c:pt>
                <c:pt idx="26">
                  <c:v>-8.4439999991445802E-3</c:v>
                </c:pt>
                <c:pt idx="27">
                  <c:v>-1.2829999977839179E-3</c:v>
                </c:pt>
                <c:pt idx="28">
                  <c:v>1.7520000037620775E-3</c:v>
                </c:pt>
                <c:pt idx="29">
                  <c:v>-1.2339999957475811E-3</c:v>
                </c:pt>
                <c:pt idx="30">
                  <c:v>7.3680000059539452E-3</c:v>
                </c:pt>
                <c:pt idx="31">
                  <c:v>1.714000005449634E-3</c:v>
                </c:pt>
                <c:pt idx="32">
                  <c:v>-6.8309999915072694E-3</c:v>
                </c:pt>
                <c:pt idx="33">
                  <c:v>2.1690000066882931E-3</c:v>
                </c:pt>
                <c:pt idx="34">
                  <c:v>-1.8169999966630712E-3</c:v>
                </c:pt>
                <c:pt idx="35">
                  <c:v>-2.781999995931983E-3</c:v>
                </c:pt>
                <c:pt idx="36">
                  <c:v>-3.7190000002738088E-3</c:v>
                </c:pt>
                <c:pt idx="37">
                  <c:v>-5.6209999966085888E-3</c:v>
                </c:pt>
                <c:pt idx="38">
                  <c:v>-7.3760000013862737E-3</c:v>
                </c:pt>
                <c:pt idx="39">
                  <c:v>2.7710000067600049E-3</c:v>
                </c:pt>
                <c:pt idx="40">
                  <c:v>2.1770000021206215E-3</c:v>
                </c:pt>
                <c:pt idx="41">
                  <c:v>6.1770000029355288E-3</c:v>
                </c:pt>
                <c:pt idx="42">
                  <c:v>1.4360000059241429E-3</c:v>
                </c:pt>
                <c:pt idx="43">
                  <c:v>-4.3729999961215071E-3</c:v>
                </c:pt>
                <c:pt idx="44">
                  <c:v>-3.3729999995557591E-3</c:v>
                </c:pt>
                <c:pt idx="45">
                  <c:v>-2.3239999936777167E-3</c:v>
                </c:pt>
                <c:pt idx="46">
                  <c:v>-4.9179999987245537E-3</c:v>
                </c:pt>
                <c:pt idx="47">
                  <c:v>6.278000000747852E-3</c:v>
                </c:pt>
                <c:pt idx="48">
                  <c:v>-2.2180000014486723E-3</c:v>
                </c:pt>
                <c:pt idx="49">
                  <c:v>-9.3799999740440398E-4</c:v>
                </c:pt>
                <c:pt idx="50">
                  <c:v>7.6000003900844604E-5</c:v>
                </c:pt>
                <c:pt idx="51">
                  <c:v>-8.8900000264402479E-4</c:v>
                </c:pt>
                <c:pt idx="52">
                  <c:v>-8.1199999112868682E-4</c:v>
                </c:pt>
                <c:pt idx="53">
                  <c:v>-4.1310000015073456E-3</c:v>
                </c:pt>
                <c:pt idx="54">
                  <c:v>1.7700000171316788E-4</c:v>
                </c:pt>
                <c:pt idx="55">
                  <c:v>1.2750000023515895E-3</c:v>
                </c:pt>
                <c:pt idx="56">
                  <c:v>-8.5499999986495823E-3</c:v>
                </c:pt>
                <c:pt idx="57">
                  <c:v>1.174400000309106E-2</c:v>
                </c:pt>
                <c:pt idx="58">
                  <c:v>-9.8989999969489872E-3</c:v>
                </c:pt>
                <c:pt idx="59">
                  <c:v>3.4790000063367188E-3</c:v>
                </c:pt>
                <c:pt idx="60">
                  <c:v>3.4790000063367188E-3</c:v>
                </c:pt>
                <c:pt idx="61">
                  <c:v>-4.4719999932567589E-3</c:v>
                </c:pt>
                <c:pt idx="62">
                  <c:v>2.52800000453135E-3</c:v>
                </c:pt>
                <c:pt idx="63">
                  <c:v>3.5770000031334348E-3</c:v>
                </c:pt>
                <c:pt idx="64">
                  <c:v>-1.3739999994868413E-3</c:v>
                </c:pt>
                <c:pt idx="65">
                  <c:v>-1.2759999954141676E-3</c:v>
                </c:pt>
                <c:pt idx="66">
                  <c:v>-5.6200000108219683E-4</c:v>
                </c:pt>
                <c:pt idx="67">
                  <c:v>-2.4639999974169768E-3</c:v>
                </c:pt>
                <c:pt idx="68">
                  <c:v>4.8880000031203963E-3</c:v>
                </c:pt>
                <c:pt idx="69">
                  <c:v>-1.915999993798323E-3</c:v>
                </c:pt>
                <c:pt idx="70">
                  <c:v>5.1469999962137081E-3</c:v>
                </c:pt>
                <c:pt idx="71">
                  <c:v>2.6860000070882961E-3</c:v>
                </c:pt>
                <c:pt idx="72">
                  <c:v>-5.2999999970779754E-3</c:v>
                </c:pt>
                <c:pt idx="73">
                  <c:v>-8.2369999945512973E-3</c:v>
                </c:pt>
                <c:pt idx="74">
                  <c:v>-2.0200000290060416E-4</c:v>
                </c:pt>
                <c:pt idx="75">
                  <c:v>3.9939999987836927E-3</c:v>
                </c:pt>
                <c:pt idx="76">
                  <c:v>-1.3858999991498422E-2</c:v>
                </c:pt>
                <c:pt idx="77">
                  <c:v>1.1410000079195015E-3</c:v>
                </c:pt>
                <c:pt idx="78">
                  <c:v>1.1900000026798807E-3</c:v>
                </c:pt>
                <c:pt idx="79">
                  <c:v>-4.7119999944698066E-3</c:v>
                </c:pt>
                <c:pt idx="80">
                  <c:v>-3.3059999987017363E-3</c:v>
                </c:pt>
                <c:pt idx="81">
                  <c:v>1.2560000031953678E-3</c:v>
                </c:pt>
                <c:pt idx="82">
                  <c:v>-6.9499999517574906E-4</c:v>
                </c:pt>
                <c:pt idx="83">
                  <c:v>-1.6459999897051603E-3</c:v>
                </c:pt>
                <c:pt idx="84">
                  <c:v>1.3540000072680414E-3</c:v>
                </c:pt>
                <c:pt idx="85">
                  <c:v>-4.8499999684281647E-4</c:v>
                </c:pt>
                <c:pt idx="86">
                  <c:v>2.5499999974272214E-3</c:v>
                </c:pt>
                <c:pt idx="87">
                  <c:v>-6.8479999899864197E-3</c:v>
                </c:pt>
                <c:pt idx="88">
                  <c:v>-2.84799999644747E-3</c:v>
                </c:pt>
                <c:pt idx="89">
                  <c:v>9.9200000113341957E-4</c:v>
                </c:pt>
                <c:pt idx="90">
                  <c:v>-1.7910000024130568E-3</c:v>
                </c:pt>
                <c:pt idx="91">
                  <c:v>1.237000004039146E-3</c:v>
                </c:pt>
                <c:pt idx="92">
                  <c:v>-5.7280000037280843E-3</c:v>
                </c:pt>
                <c:pt idx="93">
                  <c:v>-6.3569999983883463E-3</c:v>
                </c:pt>
                <c:pt idx="94">
                  <c:v>-1.7599999919184484E-3</c:v>
                </c:pt>
                <c:pt idx="95">
                  <c:v>-4.4799999959650449E-3</c:v>
                </c:pt>
                <c:pt idx="96">
                  <c:v>-3.4799999993992969E-3</c:v>
                </c:pt>
                <c:pt idx="97">
                  <c:v>3.5200000056647696E-3</c:v>
                </c:pt>
                <c:pt idx="98">
                  <c:v>-1.3330000001587905E-3</c:v>
                </c:pt>
                <c:pt idx="99">
                  <c:v>-1.1579999918467365E-3</c:v>
                </c:pt>
                <c:pt idx="100">
                  <c:v>-3.108999997493811E-3</c:v>
                </c:pt>
                <c:pt idx="101">
                  <c:v>-9.0949999939766712E-3</c:v>
                </c:pt>
                <c:pt idx="102">
                  <c:v>-3.9269999979296699E-3</c:v>
                </c:pt>
                <c:pt idx="103">
                  <c:v>6.2600000819656998E-4</c:v>
                </c:pt>
                <c:pt idx="104">
                  <c:v>-4.3459999942569993E-3</c:v>
                </c:pt>
                <c:pt idx="105">
                  <c:v>-3.4600000071804971E-4</c:v>
                </c:pt>
                <c:pt idx="106">
                  <c:v>2.7520000003278255E-3</c:v>
                </c:pt>
                <c:pt idx="107">
                  <c:v>4.1300000011688098E-3</c:v>
                </c:pt>
                <c:pt idx="108">
                  <c:v>-2.5959999911719933E-3</c:v>
                </c:pt>
                <c:pt idx="109">
                  <c:v>-2.0709999953396618E-3</c:v>
                </c:pt>
                <c:pt idx="110">
                  <c:v>-7.8119999961927533E-3</c:v>
                </c:pt>
                <c:pt idx="111">
                  <c:v>2.0200000290060416E-4</c:v>
                </c:pt>
                <c:pt idx="112">
                  <c:v>-2.7839999966090545E-3</c:v>
                </c:pt>
                <c:pt idx="113">
                  <c:v>-6.7349999953876249E-3</c:v>
                </c:pt>
                <c:pt idx="114">
                  <c:v>-2.6859999925363809E-3</c:v>
                </c:pt>
                <c:pt idx="115">
                  <c:v>-1.6859999959706329E-3</c:v>
                </c:pt>
                <c:pt idx="116">
                  <c:v>1.3140000082785264E-3</c:v>
                </c:pt>
                <c:pt idx="117">
                  <c:v>6.0800000210292637E-4</c:v>
                </c:pt>
                <c:pt idx="118">
                  <c:v>-1.370999998471234E-3</c:v>
                </c:pt>
                <c:pt idx="119">
                  <c:v>-4.2309999917051755E-3</c:v>
                </c:pt>
                <c:pt idx="120">
                  <c:v>4.965000000083819E-3</c:v>
                </c:pt>
                <c:pt idx="121">
                  <c:v>-1.7409999927622266E-3</c:v>
                </c:pt>
                <c:pt idx="122">
                  <c:v>-2.692000001843553E-3</c:v>
                </c:pt>
                <c:pt idx="123">
                  <c:v>1.6650000034132972E-3</c:v>
                </c:pt>
                <c:pt idx="124">
                  <c:v>-7.1039999966160394E-3</c:v>
                </c:pt>
                <c:pt idx="125">
                  <c:v>6.0710000034305267E-3</c:v>
                </c:pt>
                <c:pt idx="126">
                  <c:v>5.2390000055311248E-3</c:v>
                </c:pt>
                <c:pt idx="127">
                  <c:v>2.6700000307755545E-4</c:v>
                </c:pt>
                <c:pt idx="128">
                  <c:v>-2.8009999950882047E-3</c:v>
                </c:pt>
                <c:pt idx="129">
                  <c:v>-4.6050000019022264E-3</c:v>
                </c:pt>
                <c:pt idx="130">
                  <c:v>-2.0519999961834401E-3</c:v>
                </c:pt>
                <c:pt idx="131">
                  <c:v>-1.9889999966835603E-3</c:v>
                </c:pt>
                <c:pt idx="132">
                  <c:v>3.5990000033052638E-3</c:v>
                </c:pt>
                <c:pt idx="133">
                  <c:v>8.3970000050612725E-3</c:v>
                </c:pt>
                <c:pt idx="134">
                  <c:v>-4.196999994746875E-3</c:v>
                </c:pt>
                <c:pt idx="135">
                  <c:v>1.610000035725534E-4</c:v>
                </c:pt>
                <c:pt idx="136">
                  <c:v>-1.2349999960861169E-3</c:v>
                </c:pt>
                <c:pt idx="137">
                  <c:v>-1.9269999975222163E-3</c:v>
                </c:pt>
                <c:pt idx="138">
                  <c:v>-5.7799999995040707E-3</c:v>
                </c:pt>
                <c:pt idx="139">
                  <c:v>3.2199999986914918E-3</c:v>
                </c:pt>
                <c:pt idx="140">
                  <c:v>2.3670000009587966E-3</c:v>
                </c:pt>
                <c:pt idx="141">
                  <c:v>5.4650000020046718E-3</c:v>
                </c:pt>
                <c:pt idx="142">
                  <c:v>-2.2759999919799156E-3</c:v>
                </c:pt>
                <c:pt idx="143">
                  <c:v>-1.1779999986174516E-3</c:v>
                </c:pt>
                <c:pt idx="144">
                  <c:v>-6.4199999978882261E-3</c:v>
                </c:pt>
                <c:pt idx="145">
                  <c:v>1.6290000057779253E-3</c:v>
                </c:pt>
                <c:pt idx="146">
                  <c:v>1.6780000078142621E-3</c:v>
                </c:pt>
                <c:pt idx="147">
                  <c:v>9.678000002168119E-3</c:v>
                </c:pt>
                <c:pt idx="148">
                  <c:v>-9.1259999971953221E-3</c:v>
                </c:pt>
                <c:pt idx="149">
                  <c:v>-8.1259999933536164E-3</c:v>
                </c:pt>
                <c:pt idx="150">
                  <c:v>1.8200000340584666E-4</c:v>
                </c:pt>
                <c:pt idx="151">
                  <c:v>-1.6569999934290536E-3</c:v>
                </c:pt>
                <c:pt idx="152">
                  <c:v>-4.3139999979757704E-3</c:v>
                </c:pt>
                <c:pt idx="153">
                  <c:v>-3.206999994290527E-3</c:v>
                </c:pt>
                <c:pt idx="154">
                  <c:v>2.8910000037285499E-3</c:v>
                </c:pt>
                <c:pt idx="155">
                  <c:v>-1.6679999971529469E-3</c:v>
                </c:pt>
                <c:pt idx="156">
                  <c:v>3.1930000041029416E-3</c:v>
                </c:pt>
                <c:pt idx="157">
                  <c:v>-6.5999999787891284E-4</c:v>
                </c:pt>
                <c:pt idx="158">
                  <c:v>-1.0302999995474238E-2</c:v>
                </c:pt>
                <c:pt idx="159">
                  <c:v>-1.2050000004819594E-3</c:v>
                </c:pt>
                <c:pt idx="160">
                  <c:v>-8.4499999502440915E-4</c:v>
                </c:pt>
                <c:pt idx="161">
                  <c:v>-9.5860000001266599E-3</c:v>
                </c:pt>
                <c:pt idx="162">
                  <c:v>7.570000016130507E-4</c:v>
                </c:pt>
                <c:pt idx="163">
                  <c:v>3.8060000006225891E-3</c:v>
                </c:pt>
                <c:pt idx="164">
                  <c:v>-7.0959999939077534E-3</c:v>
                </c:pt>
                <c:pt idx="165">
                  <c:v>-2.8399999428074807E-4</c:v>
                </c:pt>
                <c:pt idx="166">
                  <c:v>1.9610000017564744E-3</c:v>
                </c:pt>
                <c:pt idx="167">
                  <c:v>2.2000000171829015E-4</c:v>
                </c:pt>
                <c:pt idx="168">
                  <c:v>-9.2399999994086102E-4</c:v>
                </c:pt>
                <c:pt idx="169">
                  <c:v>4.1250000067520887E-3</c:v>
                </c:pt>
                <c:pt idx="170">
                  <c:v>7.2720000025583431E-3</c:v>
                </c:pt>
                <c:pt idx="171">
                  <c:v>2.7270000064163469E-3</c:v>
                </c:pt>
                <c:pt idx="172">
                  <c:v>-5.7689999957801774E-3</c:v>
                </c:pt>
                <c:pt idx="173">
                  <c:v>5.1850000018021092E-3</c:v>
                </c:pt>
                <c:pt idx="174">
                  <c:v>2.8300000121816993E-4</c:v>
                </c:pt>
                <c:pt idx="175">
                  <c:v>8.4790000037173741E-3</c:v>
                </c:pt>
                <c:pt idx="176">
                  <c:v>-9.1639999955077656E-3</c:v>
                </c:pt>
                <c:pt idx="177">
                  <c:v>-2.1149999956833199E-3</c:v>
                </c:pt>
                <c:pt idx="178">
                  <c:v>1.1032000002160203E-2</c:v>
                </c:pt>
                <c:pt idx="179">
                  <c:v>5.242000006546732E-3</c:v>
                </c:pt>
                <c:pt idx="180">
                  <c:v>4.3800000275950879E-4</c:v>
                </c:pt>
                <c:pt idx="181">
                  <c:v>1.244099999894388E-2</c:v>
                </c:pt>
                <c:pt idx="182">
                  <c:v>2.7490000065881759E-3</c:v>
                </c:pt>
                <c:pt idx="183">
                  <c:v>3.8960000019869767E-3</c:v>
                </c:pt>
                <c:pt idx="184">
                  <c:v>-1.7189999925903976E-3</c:v>
                </c:pt>
                <c:pt idx="185">
                  <c:v>3.4979999982169829E-3</c:v>
                </c:pt>
                <c:pt idx="186">
                  <c:v>8.9530000041122548E-3</c:v>
                </c:pt>
                <c:pt idx="187">
                  <c:v>-7.6409999965108E-3</c:v>
                </c:pt>
                <c:pt idx="188">
                  <c:v>-2.1279999928083271E-3</c:v>
                </c:pt>
                <c:pt idx="189">
                  <c:v>2.9700000013690442E-3</c:v>
                </c:pt>
                <c:pt idx="190">
                  <c:v>1.5215000006719492E-2</c:v>
                </c:pt>
                <c:pt idx="191">
                  <c:v>7.6350000017555431E-3</c:v>
                </c:pt>
                <c:pt idx="192">
                  <c:v>-2.5669999959063716E-3</c:v>
                </c:pt>
                <c:pt idx="193">
                  <c:v>-5.66999995498918E-4</c:v>
                </c:pt>
                <c:pt idx="194">
                  <c:v>9.9810000028810464E-3</c:v>
                </c:pt>
                <c:pt idx="195">
                  <c:v>2.5830000013229437E-3</c:v>
                </c:pt>
                <c:pt idx="196">
                  <c:v>1.359000000229571E-2</c:v>
                </c:pt>
                <c:pt idx="197">
                  <c:v>3.603999997721985E-3</c:v>
                </c:pt>
                <c:pt idx="198">
                  <c:v>1.6810000088298693E-3</c:v>
                </c:pt>
                <c:pt idx="199">
                  <c:v>4.681000005803071E-3</c:v>
                </c:pt>
                <c:pt idx="200">
                  <c:v>8.842000002914574E-3</c:v>
                </c:pt>
                <c:pt idx="201">
                  <c:v>5.8770000032382086E-3</c:v>
                </c:pt>
                <c:pt idx="202">
                  <c:v>3.2830000054673292E-3</c:v>
                </c:pt>
                <c:pt idx="203">
                  <c:v>4.2830000093090348E-3</c:v>
                </c:pt>
                <c:pt idx="204">
                  <c:v>-3.6679999975604005E-3</c:v>
                </c:pt>
                <c:pt idx="205">
                  <c:v>2.3320000036619604E-3</c:v>
                </c:pt>
                <c:pt idx="206">
                  <c:v>9.3320000014500692E-3</c:v>
                </c:pt>
                <c:pt idx="207">
                  <c:v>5.3810000026714988E-3</c:v>
                </c:pt>
                <c:pt idx="208">
                  <c:v>9.3810000034864061E-3</c:v>
                </c:pt>
                <c:pt idx="209">
                  <c:v>2.2450000033131801E-3</c:v>
                </c:pt>
                <c:pt idx="210">
                  <c:v>6.4550000024610199E-3</c:v>
                </c:pt>
                <c:pt idx="211">
                  <c:v>7.7140000066719949E-3</c:v>
                </c:pt>
                <c:pt idx="212">
                  <c:v>6.7490000001271255E-3</c:v>
                </c:pt>
                <c:pt idx="213">
                  <c:v>7.9800000094110146E-4</c:v>
                </c:pt>
                <c:pt idx="214">
                  <c:v>9.0570000029401854E-3</c:v>
                </c:pt>
                <c:pt idx="215">
                  <c:v>2.4980000016512349E-3</c:v>
                </c:pt>
                <c:pt idx="216">
                  <c:v>4.6540000039385632E-3</c:v>
                </c:pt>
                <c:pt idx="217">
                  <c:v>-7.3869999978342094E-3</c:v>
                </c:pt>
                <c:pt idx="218">
                  <c:v>-7.3869999978342094E-3</c:v>
                </c:pt>
                <c:pt idx="219">
                  <c:v>-4.3870000008610077E-3</c:v>
                </c:pt>
                <c:pt idx="220">
                  <c:v>-4.3870000008610077E-3</c:v>
                </c:pt>
                <c:pt idx="221">
                  <c:v>-3.8700000004610047E-4</c:v>
                </c:pt>
                <c:pt idx="222">
                  <c:v>1.66200000239769E-3</c:v>
                </c:pt>
                <c:pt idx="223">
                  <c:v>1.66200000239769E-3</c:v>
                </c:pt>
                <c:pt idx="224">
                  <c:v>2.1110000016051345E-3</c:v>
                </c:pt>
                <c:pt idx="225">
                  <c:v>-7.2499999805586413E-4</c:v>
                </c:pt>
                <c:pt idx="226">
                  <c:v>1.2324000002990942E-2</c:v>
                </c:pt>
                <c:pt idx="227">
                  <c:v>1.5877000005275477E-2</c:v>
                </c:pt>
                <c:pt idx="228">
                  <c:v>1.0479000004124828E-2</c:v>
                </c:pt>
                <c:pt idx="229">
                  <c:v>-6.2589999943156727E-3</c:v>
                </c:pt>
                <c:pt idx="230">
                  <c:v>-1.2589999969350174E-3</c:v>
                </c:pt>
                <c:pt idx="231">
                  <c:v>3.7410000077215955E-3</c:v>
                </c:pt>
                <c:pt idx="232">
                  <c:v>1.1741000002075452E-2</c:v>
                </c:pt>
                <c:pt idx="233">
                  <c:v>-6.7060000001220033E-3</c:v>
                </c:pt>
                <c:pt idx="234">
                  <c:v>-8.74699999258155E-3</c:v>
                </c:pt>
                <c:pt idx="235">
                  <c:v>7.149999997636769E-3</c:v>
                </c:pt>
                <c:pt idx="236">
                  <c:v>4.9300000682706013E-4</c:v>
                </c:pt>
                <c:pt idx="237">
                  <c:v>2.8500000044004992E-3</c:v>
                </c:pt>
                <c:pt idx="238">
                  <c:v>1.0010999998485204E-2</c:v>
                </c:pt>
                <c:pt idx="239">
                  <c:v>1.4520000040647574E-3</c:v>
                </c:pt>
                <c:pt idx="241">
                  <c:v>1.045200000226032E-2</c:v>
                </c:pt>
                <c:pt idx="242">
                  <c:v>1.246000000537606E-2</c:v>
                </c:pt>
                <c:pt idx="243">
                  <c:v>1.2669999996433035E-3</c:v>
                </c:pt>
                <c:pt idx="244">
                  <c:v>6.3650000083725899E-3</c:v>
                </c:pt>
                <c:pt idx="245">
                  <c:v>8.4140000035404228E-3</c:v>
                </c:pt>
                <c:pt idx="246">
                  <c:v>-1.1309999972581863E-3</c:v>
                </c:pt>
                <c:pt idx="247">
                  <c:v>9.8690000013448298E-3</c:v>
                </c:pt>
                <c:pt idx="248">
                  <c:v>4.0650000009918585E-3</c:v>
                </c:pt>
                <c:pt idx="249">
                  <c:v>6.4220000058412552E-3</c:v>
                </c:pt>
                <c:pt idx="250">
                  <c:v>8.7160000039148144E-3</c:v>
                </c:pt>
                <c:pt idx="251">
                  <c:v>7.8310000026249327E-3</c:v>
                </c:pt>
                <c:pt idx="252">
                  <c:v>1.202700000430923E-2</c:v>
                </c:pt>
                <c:pt idx="253">
                  <c:v>-1.0811999993165955E-2</c:v>
                </c:pt>
                <c:pt idx="254">
                  <c:v>-8.1199999840464443E-4</c:v>
                </c:pt>
                <c:pt idx="255">
                  <c:v>2.1880000058445148E-3</c:v>
                </c:pt>
                <c:pt idx="256">
                  <c:v>2.1880000058445148E-3</c:v>
                </c:pt>
                <c:pt idx="257">
                  <c:v>3.1880000024102628E-3</c:v>
                </c:pt>
                <c:pt idx="258">
                  <c:v>1.5188000004854985E-2</c:v>
                </c:pt>
                <c:pt idx="259">
                  <c:v>-4.5669999963138252E-3</c:v>
                </c:pt>
                <c:pt idx="260">
                  <c:v>7.5800000049639493E-3</c:v>
                </c:pt>
                <c:pt idx="261">
                  <c:v>6.9369999982882291E-3</c:v>
                </c:pt>
                <c:pt idx="262">
                  <c:v>2.4900000062189065E-3</c:v>
                </c:pt>
                <c:pt idx="263">
                  <c:v>5.2970000033383258E-3</c:v>
                </c:pt>
                <c:pt idx="264">
                  <c:v>3.4440000090398826E-3</c:v>
                </c:pt>
                <c:pt idx="265">
                  <c:v>8.8990000076591969E-3</c:v>
                </c:pt>
                <c:pt idx="266">
                  <c:v>3.095000000030268E-3</c:v>
                </c:pt>
                <c:pt idx="267">
                  <c:v>2.354000011109747E-3</c:v>
                </c:pt>
                <c:pt idx="268">
                  <c:v>-5.6350000013480894E-3</c:v>
                </c:pt>
                <c:pt idx="269">
                  <c:v>1.3650000037159771E-3</c:v>
                </c:pt>
                <c:pt idx="270">
                  <c:v>2.3650000002817251E-3</c:v>
                </c:pt>
                <c:pt idx="271">
                  <c:v>5.3650000045308843E-3</c:v>
                </c:pt>
                <c:pt idx="272">
                  <c:v>1.4365000002726447E-2</c:v>
                </c:pt>
                <c:pt idx="273">
                  <c:v>1.241400000435533E-2</c:v>
                </c:pt>
                <c:pt idx="274">
                  <c:v>1.6659000008075964E-2</c:v>
                </c:pt>
                <c:pt idx="275">
                  <c:v>3.0650000044261105E-3</c:v>
                </c:pt>
                <c:pt idx="276">
                  <c:v>1.1425000004237518E-2</c:v>
                </c:pt>
                <c:pt idx="277">
                  <c:v>8.5719999988214113E-3</c:v>
                </c:pt>
                <c:pt idx="278">
                  <c:v>4.7820000108913518E-3</c:v>
                </c:pt>
                <c:pt idx="279">
                  <c:v>-1.8259999924339354E-3</c:v>
                </c:pt>
                <c:pt idx="280">
                  <c:v>1.1244000001170207E-2</c:v>
                </c:pt>
                <c:pt idx="281">
                  <c:v>1.8038000001979526E-2</c:v>
                </c:pt>
                <c:pt idx="282">
                  <c:v>4.797000001417473E-3</c:v>
                </c:pt>
                <c:pt idx="283">
                  <c:v>5.3970000008121133E-3</c:v>
                </c:pt>
                <c:pt idx="284">
                  <c:v>7.9459999979007989E-3</c:v>
                </c:pt>
                <c:pt idx="285">
                  <c:v>1.068900000245776E-2</c:v>
                </c:pt>
                <c:pt idx="286">
                  <c:v>1.3242000000900589E-2</c:v>
                </c:pt>
                <c:pt idx="287">
                  <c:v>-1.9969999921158887E-3</c:v>
                </c:pt>
                <c:pt idx="288">
                  <c:v>1.1452000006102026E-2</c:v>
                </c:pt>
                <c:pt idx="289">
                  <c:v>-1.6509999986737967E-3</c:v>
                </c:pt>
                <c:pt idx="290">
                  <c:v>1.9149000007018913E-2</c:v>
                </c:pt>
                <c:pt idx="291">
                  <c:v>1.7602000007173046E-2</c:v>
                </c:pt>
                <c:pt idx="292">
                  <c:v>9.9590000027092174E-3</c:v>
                </c:pt>
                <c:pt idx="293">
                  <c:v>1.0414000003947876E-2</c:v>
                </c:pt>
                <c:pt idx="294">
                  <c:v>-1.7429999934392981E-3</c:v>
                </c:pt>
                <c:pt idx="295">
                  <c:v>8.806000005279202E-3</c:v>
                </c:pt>
                <c:pt idx="296">
                  <c:v>2.3855000006733462E-2</c:v>
                </c:pt>
                <c:pt idx="297">
                  <c:v>-2.2319999989122152E-3</c:v>
                </c:pt>
                <c:pt idx="298">
                  <c:v>3.368000005139038E-3</c:v>
                </c:pt>
                <c:pt idx="299">
                  <c:v>1.3068000000203028E-2</c:v>
                </c:pt>
                <c:pt idx="300">
                  <c:v>1.7268000003241468E-2</c:v>
                </c:pt>
                <c:pt idx="301">
                  <c:v>8.0170000073849224E-3</c:v>
                </c:pt>
                <c:pt idx="302">
                  <c:v>1.2217000003147405E-2</c:v>
                </c:pt>
                <c:pt idx="303">
                  <c:v>1.3617000004160218E-2</c:v>
                </c:pt>
                <c:pt idx="304">
                  <c:v>1.4317000001028646E-2</c:v>
                </c:pt>
                <c:pt idx="305">
                  <c:v>1.5017000005173031E-2</c:v>
                </c:pt>
                <c:pt idx="306">
                  <c:v>1.5017000005173031E-2</c:v>
                </c:pt>
                <c:pt idx="307">
                  <c:v>1.7017000005580485E-2</c:v>
                </c:pt>
                <c:pt idx="308">
                  <c:v>2.1217000001342967E-2</c:v>
                </c:pt>
                <c:pt idx="309">
                  <c:v>2.261700000235578E-2</c:v>
                </c:pt>
                <c:pt idx="310">
                  <c:v>1.4927000003808644E-2</c:v>
                </c:pt>
                <c:pt idx="311">
                  <c:v>7.4850000091828406E-3</c:v>
                </c:pt>
                <c:pt idx="312">
                  <c:v>1.2285000011615921E-2</c:v>
                </c:pt>
                <c:pt idx="313">
                  <c:v>1.5785000010509975E-2</c:v>
                </c:pt>
                <c:pt idx="314">
                  <c:v>1.9985000006272458E-2</c:v>
                </c:pt>
                <c:pt idx="315">
                  <c:v>2.0685000010416843E-2</c:v>
                </c:pt>
                <c:pt idx="316">
                  <c:v>2.5485000005573966E-2</c:v>
                </c:pt>
                <c:pt idx="317">
                  <c:v>2.6885000006586779E-2</c:v>
                </c:pt>
                <c:pt idx="318">
                  <c:v>2.3234000007505529E-2</c:v>
                </c:pt>
                <c:pt idx="368">
                  <c:v>1.6153999997186475E-2</c:v>
                </c:pt>
                <c:pt idx="369">
                  <c:v>1.8202999999630265E-2</c:v>
                </c:pt>
                <c:pt idx="391">
                  <c:v>1.4717999998538289E-2</c:v>
                </c:pt>
                <c:pt idx="396">
                  <c:v>1.8640000002051238E-2</c:v>
                </c:pt>
                <c:pt idx="469">
                  <c:v>-5.2699999941978604E-3</c:v>
                </c:pt>
                <c:pt idx="470">
                  <c:v>-2.2100000205682591E-4</c:v>
                </c:pt>
                <c:pt idx="471">
                  <c:v>-1.6999999934341758E-3</c:v>
                </c:pt>
                <c:pt idx="472">
                  <c:v>-5.094999993161764E-3</c:v>
                </c:pt>
                <c:pt idx="473">
                  <c:v>-9.8299999808659777E-4</c:v>
                </c:pt>
                <c:pt idx="474">
                  <c:v>-4.9759999965317547E-3</c:v>
                </c:pt>
                <c:pt idx="475">
                  <c:v>4.2830000020330772E-3</c:v>
                </c:pt>
                <c:pt idx="476">
                  <c:v>-7.6679999983753078E-3</c:v>
                </c:pt>
                <c:pt idx="477">
                  <c:v>1.1640000004263129E-2</c:v>
                </c:pt>
                <c:pt idx="478">
                  <c:v>-1.6709000003174879E-2</c:v>
                </c:pt>
                <c:pt idx="479">
                  <c:v>2.3890000011306256E-3</c:v>
                </c:pt>
                <c:pt idx="480">
                  <c:v>-1.512999995611608E-3</c:v>
                </c:pt>
                <c:pt idx="481">
                  <c:v>-1.2099999948986806E-3</c:v>
                </c:pt>
                <c:pt idx="482">
                  <c:v>7.7900000032968819E-3</c:v>
                </c:pt>
                <c:pt idx="483">
                  <c:v>5.0350000019534491E-3</c:v>
                </c:pt>
                <c:pt idx="484">
                  <c:v>6.0490000032586977E-3</c:v>
                </c:pt>
                <c:pt idx="485">
                  <c:v>2.4500000290572643E-4</c:v>
                </c:pt>
                <c:pt idx="486">
                  <c:v>6.5039999972213991E-3</c:v>
                </c:pt>
                <c:pt idx="488">
                  <c:v>1.6450000039185397E-3</c:v>
                </c:pt>
                <c:pt idx="489">
                  <c:v>-1.0242999996989965E-2</c:v>
                </c:pt>
                <c:pt idx="490">
                  <c:v>-3.2079999946290627E-3</c:v>
                </c:pt>
                <c:pt idx="491">
                  <c:v>-1.9489999976940453E-3</c:v>
                </c:pt>
                <c:pt idx="492">
                  <c:v>-4.9399999261368066E-4</c:v>
                </c:pt>
                <c:pt idx="493">
                  <c:v>4.3050000022049062E-3</c:v>
                </c:pt>
                <c:pt idx="494">
                  <c:v>-2.4499999926774763E-3</c:v>
                </c:pt>
                <c:pt idx="495">
                  <c:v>5.5000000429572538E-4</c:v>
                </c:pt>
                <c:pt idx="496">
                  <c:v>-2.4009999906411394E-3</c:v>
                </c:pt>
                <c:pt idx="497">
                  <c:v>5.5990000037127174E-3</c:v>
                </c:pt>
                <c:pt idx="498">
                  <c:v>-1.3379999945755117E-3</c:v>
                </c:pt>
                <c:pt idx="499">
                  <c:v>-5.9949999922537245E-3</c:v>
                </c:pt>
                <c:pt idx="501">
                  <c:v>-5.5399999910150655E-3</c:v>
                </c:pt>
                <c:pt idx="502">
                  <c:v>-3.1199999939417467E-3</c:v>
                </c:pt>
                <c:pt idx="503">
                  <c:v>-1.8889999992097728E-3</c:v>
                </c:pt>
                <c:pt idx="504">
                  <c:v>4.2090000060852617E-3</c:v>
                </c:pt>
                <c:pt idx="505">
                  <c:v>1.2209000000439119E-2</c:v>
                </c:pt>
                <c:pt idx="506">
                  <c:v>-3.5319999951752834E-3</c:v>
                </c:pt>
                <c:pt idx="507">
                  <c:v>-5.0099999498343095E-4</c:v>
                </c:pt>
                <c:pt idx="508">
                  <c:v>-5.4799999998067506E-3</c:v>
                </c:pt>
                <c:pt idx="509">
                  <c:v>1.5690000000176951E-3</c:v>
                </c:pt>
                <c:pt idx="510">
                  <c:v>-1.3819999949191697E-3</c:v>
                </c:pt>
                <c:pt idx="511">
                  <c:v>-6.0739999898942187E-3</c:v>
                </c:pt>
                <c:pt idx="512">
                  <c:v>3.0240000050980598E-3</c:v>
                </c:pt>
                <c:pt idx="513">
                  <c:v>6.0240000020712614E-3</c:v>
                </c:pt>
                <c:pt idx="514">
                  <c:v>-2.6539999962551519E-3</c:v>
                </c:pt>
                <c:pt idx="515">
                  <c:v>-2.5209999948856421E-3</c:v>
                </c:pt>
                <c:pt idx="516">
                  <c:v>-9.0700000146171078E-4</c:v>
                </c:pt>
                <c:pt idx="517">
                  <c:v>-1.3199999957578257E-3</c:v>
                </c:pt>
                <c:pt idx="519">
                  <c:v>-1.6259999974863604E-3</c:v>
                </c:pt>
                <c:pt idx="520">
                  <c:v>-1.3319999925442971E-3</c:v>
                </c:pt>
                <c:pt idx="521">
                  <c:v>-5.2799999684793875E-4</c:v>
                </c:pt>
                <c:pt idx="522">
                  <c:v>4.4720000078086741E-3</c:v>
                </c:pt>
                <c:pt idx="523">
                  <c:v>-1.4789999986533076E-3</c:v>
                </c:pt>
                <c:pt idx="524">
                  <c:v>1.5209999983198941E-3</c:v>
                </c:pt>
                <c:pt idx="525">
                  <c:v>-3.7999998312443495E-5</c:v>
                </c:pt>
                <c:pt idx="526">
                  <c:v>-3.0239999978221022E-3</c:v>
                </c:pt>
                <c:pt idx="527">
                  <c:v>-1.9749999992200173E-3</c:v>
                </c:pt>
                <c:pt idx="528">
                  <c:v>-9.7499999537831172E-4</c:v>
                </c:pt>
                <c:pt idx="529">
                  <c:v>3.2210000063059852E-3</c:v>
                </c:pt>
                <c:pt idx="530">
                  <c:v>-3.7159999992582016E-3</c:v>
                </c:pt>
                <c:pt idx="531">
                  <c:v>5.7800000649876893E-4</c:v>
                </c:pt>
                <c:pt idx="532">
                  <c:v>-5.2119999963906594E-3</c:v>
                </c:pt>
                <c:pt idx="533">
                  <c:v>2.7880000052391551E-3</c:v>
                </c:pt>
                <c:pt idx="534">
                  <c:v>-1.9039999970118515E-3</c:v>
                </c:pt>
                <c:pt idx="535">
                  <c:v>-6.5119999999296851E-3</c:v>
                </c:pt>
                <c:pt idx="536">
                  <c:v>-2.9639999993378296E-3</c:v>
                </c:pt>
                <c:pt idx="537">
                  <c:v>-1.3439999966067262E-3</c:v>
                </c:pt>
                <c:pt idx="538">
                  <c:v>-7.4519999980111606E-3</c:v>
                </c:pt>
                <c:pt idx="539">
                  <c:v>-1.8009999985224567E-3</c:v>
                </c:pt>
                <c:pt idx="540">
                  <c:v>-8.3509999967645854E-3</c:v>
                </c:pt>
                <c:pt idx="541">
                  <c:v>6.4900000143097714E-4</c:v>
                </c:pt>
                <c:pt idx="542">
                  <c:v>-3.0199999309843406E-4</c:v>
                </c:pt>
                <c:pt idx="543">
                  <c:v>7.4699999822769314E-4</c:v>
                </c:pt>
                <c:pt idx="544">
                  <c:v>-1.0499999989406206E-3</c:v>
                </c:pt>
                <c:pt idx="545">
                  <c:v>-4.9939999953494407E-3</c:v>
                </c:pt>
                <c:pt idx="546">
                  <c:v>-2.6999999972758815E-3</c:v>
                </c:pt>
                <c:pt idx="547">
                  <c:v>-4.6369999981834553E-3</c:v>
                </c:pt>
                <c:pt idx="548">
                  <c:v>4.3740000037360005E-3</c:v>
                </c:pt>
                <c:pt idx="549">
                  <c:v>-2.339999919058755E-4</c:v>
                </c:pt>
                <c:pt idx="550">
                  <c:v>1.7800000059651211E-3</c:v>
                </c:pt>
                <c:pt idx="551">
                  <c:v>-6.809999977122061E-4</c:v>
                </c:pt>
                <c:pt idx="552">
                  <c:v>-2.2229999958653934E-3</c:v>
                </c:pt>
                <c:pt idx="553">
                  <c:v>7.2320000035688281E-3</c:v>
                </c:pt>
                <c:pt idx="554">
                  <c:v>2.5890000033541583E-3</c:v>
                </c:pt>
                <c:pt idx="555">
                  <c:v>5.7359999991604127E-3</c:v>
                </c:pt>
                <c:pt idx="556">
                  <c:v>8.3400000585243106E-4</c:v>
                </c:pt>
                <c:pt idx="557">
                  <c:v>8.1000000500353053E-4</c:v>
                </c:pt>
                <c:pt idx="558">
                  <c:v>1.0055000006104819E-2</c:v>
                </c:pt>
                <c:pt idx="559">
                  <c:v>1.2160000042058527E-3</c:v>
                </c:pt>
                <c:pt idx="560">
                  <c:v>-7.0000000414438546E-4</c:v>
                </c:pt>
                <c:pt idx="561">
                  <c:v>2.4470000062137842E-3</c:v>
                </c:pt>
                <c:pt idx="562">
                  <c:v>-6.5389999945182353E-3</c:v>
                </c:pt>
                <c:pt idx="563">
                  <c:v>-5.0399999599903822E-4</c:v>
                </c:pt>
                <c:pt idx="564">
                  <c:v>4.5450000034179538E-3</c:v>
                </c:pt>
                <c:pt idx="565">
                  <c:v>2.6570000045467168E-3</c:v>
                </c:pt>
                <c:pt idx="566">
                  <c:v>-1.6919999980018474E-3</c:v>
                </c:pt>
                <c:pt idx="567">
                  <c:v>3.1150000068009831E-3</c:v>
                </c:pt>
                <c:pt idx="568">
                  <c:v>-5.6809999950928614E-3</c:v>
                </c:pt>
                <c:pt idx="569">
                  <c:v>-6.8739999915123917E-3</c:v>
                </c:pt>
                <c:pt idx="570">
                  <c:v>-2.7199999749427661E-4</c:v>
                </c:pt>
                <c:pt idx="571">
                  <c:v>5.8260000005248003E-3</c:v>
                </c:pt>
                <c:pt idx="572">
                  <c:v>-2.1249999917927198E-3</c:v>
                </c:pt>
                <c:pt idx="573">
                  <c:v>8.1829999980982393E-3</c:v>
                </c:pt>
                <c:pt idx="574">
                  <c:v>6.6000000006170012E-3</c:v>
                </c:pt>
                <c:pt idx="575">
                  <c:v>6.6980000046896748E-3</c:v>
                </c:pt>
                <c:pt idx="576">
                  <c:v>1.2698000005912036E-2</c:v>
                </c:pt>
                <c:pt idx="577">
                  <c:v>4.5940000054542907E-3</c:v>
                </c:pt>
                <c:pt idx="578">
                  <c:v>-5.0399999963701703E-3</c:v>
                </c:pt>
                <c:pt idx="579">
                  <c:v>-3.0399999959627166E-3</c:v>
                </c:pt>
                <c:pt idx="580">
                  <c:v>6.4990000028046779E-3</c:v>
                </c:pt>
                <c:pt idx="581">
                  <c:v>-4.3890000015380792E-3</c:v>
                </c:pt>
                <c:pt idx="582">
                  <c:v>2.6110000035259873E-3</c:v>
                </c:pt>
                <c:pt idx="583">
                  <c:v>-3.2419999915873632E-3</c:v>
                </c:pt>
                <c:pt idx="584">
                  <c:v>5.8070000086445361E-3</c:v>
                </c:pt>
                <c:pt idx="585">
                  <c:v>-1.9969999993918464E-3</c:v>
                </c:pt>
                <c:pt idx="586">
                  <c:v>-3.983000002335757E-3</c:v>
                </c:pt>
                <c:pt idx="587">
                  <c:v>1.0170000023208559E-3</c:v>
                </c:pt>
                <c:pt idx="588">
                  <c:v>4.0520000038668513E-3</c:v>
                </c:pt>
                <c:pt idx="589">
                  <c:v>-1.6399999949499033E-3</c:v>
                </c:pt>
                <c:pt idx="590">
                  <c:v>4.5560000071418472E-3</c:v>
                </c:pt>
                <c:pt idx="591">
                  <c:v>2.9130000039003789E-3</c:v>
                </c:pt>
                <c:pt idx="592">
                  <c:v>1.3680000047315843E-3</c:v>
                </c:pt>
                <c:pt idx="593">
                  <c:v>-3.7349999984144233E-3</c:v>
                </c:pt>
                <c:pt idx="594">
                  <c:v>8.3359999989625067E-3</c:v>
                </c:pt>
                <c:pt idx="595">
                  <c:v>3.4200000009150244E-3</c:v>
                </c:pt>
                <c:pt idx="596">
                  <c:v>5.1200000016251579E-3</c:v>
                </c:pt>
                <c:pt idx="597">
                  <c:v>4.2810000013560057E-3</c:v>
                </c:pt>
                <c:pt idx="598">
                  <c:v>4.3790000054286793E-3</c:v>
                </c:pt>
                <c:pt idx="599">
                  <c:v>7.5260000012349337E-3</c:v>
                </c:pt>
                <c:pt idx="600">
                  <c:v>2.8340000062598847E-3</c:v>
                </c:pt>
                <c:pt idx="601">
                  <c:v>4.0389999994658865E-3</c:v>
                </c:pt>
                <c:pt idx="602">
                  <c:v>1.6900000046007335E-3</c:v>
                </c:pt>
                <c:pt idx="603">
                  <c:v>-1.599999814061448E-5</c:v>
                </c:pt>
                <c:pt idx="604">
                  <c:v>3.300000389572233E-5</c:v>
                </c:pt>
                <c:pt idx="605">
                  <c:v>2.4390000035054982E-3</c:v>
                </c:pt>
                <c:pt idx="606">
                  <c:v>5.4390000077546574E-3</c:v>
                </c:pt>
                <c:pt idx="607">
                  <c:v>3.7470000024768524E-3</c:v>
                </c:pt>
                <c:pt idx="608">
                  <c:v>4.398000004584901E-3</c:v>
                </c:pt>
                <c:pt idx="609">
                  <c:v>3.5200000274926424E-4</c:v>
                </c:pt>
                <c:pt idx="610">
                  <c:v>3.4500000037951395E-3</c:v>
                </c:pt>
                <c:pt idx="611">
                  <c:v>1.5130000101635233E-3</c:v>
                </c:pt>
                <c:pt idx="612">
                  <c:v>1.7300000035902485E-3</c:v>
                </c:pt>
                <c:pt idx="613">
                  <c:v>2.7580000023590401E-3</c:v>
                </c:pt>
                <c:pt idx="614">
                  <c:v>6.1150000037741847E-3</c:v>
                </c:pt>
                <c:pt idx="615">
                  <c:v>-1.6189999951166101E-3</c:v>
                </c:pt>
                <c:pt idx="616">
                  <c:v>3.3630000034463592E-3</c:v>
                </c:pt>
                <c:pt idx="617">
                  <c:v>1.0770000008051284E-3</c:v>
                </c:pt>
                <c:pt idx="618">
                  <c:v>4.7170000034384429E-3</c:v>
                </c:pt>
                <c:pt idx="619">
                  <c:v>4.5780000000377186E-3</c:v>
                </c:pt>
                <c:pt idx="620">
                  <c:v>4.837000000406988E-3</c:v>
                </c:pt>
                <c:pt idx="621">
                  <c:v>4.9350000044796616E-3</c:v>
                </c:pt>
                <c:pt idx="622">
                  <c:v>1.8000000272877514E-4</c:v>
                </c:pt>
                <c:pt idx="623">
                  <c:v>4.194000008283183E-3</c:v>
                </c:pt>
                <c:pt idx="624">
                  <c:v>-4.6299999667098746E-4</c:v>
                </c:pt>
                <c:pt idx="625">
                  <c:v>2.8940000047441572E-3</c:v>
                </c:pt>
                <c:pt idx="626">
                  <c:v>-2.4599999960628338E-3</c:v>
                </c:pt>
                <c:pt idx="629">
                  <c:v>-2.7949999930569902E-3</c:v>
                </c:pt>
                <c:pt idx="630">
                  <c:v>-1.1329999979352579E-3</c:v>
                </c:pt>
                <c:pt idx="631">
                  <c:v>4.867000003287103E-3</c:v>
                </c:pt>
                <c:pt idx="632">
                  <c:v>5.9650000039255247E-3</c:v>
                </c:pt>
                <c:pt idx="633">
                  <c:v>-5.9859999964828603E-3</c:v>
                </c:pt>
                <c:pt idx="634">
                  <c:v>4.0140000055544078E-3</c:v>
                </c:pt>
                <c:pt idx="635">
                  <c:v>6.0280000034254044E-3</c:v>
                </c:pt>
                <c:pt idx="636">
                  <c:v>2.0629999999073334E-3</c:v>
                </c:pt>
                <c:pt idx="637">
                  <c:v>1.0025000010500662E-2</c:v>
                </c:pt>
                <c:pt idx="638">
                  <c:v>6.1720000085188076E-3</c:v>
                </c:pt>
                <c:pt idx="639">
                  <c:v>-5.4709999967599288E-3</c:v>
                </c:pt>
                <c:pt idx="640">
                  <c:v>-4.709999993792735E-4</c:v>
                </c:pt>
                <c:pt idx="641">
                  <c:v>3.1890000100247562E-3</c:v>
                </c:pt>
                <c:pt idx="642">
                  <c:v>4.5890000037616119E-3</c:v>
                </c:pt>
                <c:pt idx="643">
                  <c:v>-3.1299999682232738E-4</c:v>
                </c:pt>
                <c:pt idx="644">
                  <c:v>5.6870000044000335E-3</c:v>
                </c:pt>
                <c:pt idx="645">
                  <c:v>3.0929999993531965E-3</c:v>
                </c:pt>
                <c:pt idx="646">
                  <c:v>8.6460000020451844E-3</c:v>
                </c:pt>
                <c:pt idx="647">
                  <c:v>-6.9479999947361648E-3</c:v>
                </c:pt>
                <c:pt idx="648">
                  <c:v>2.0520000034593977E-3</c:v>
                </c:pt>
                <c:pt idx="649">
                  <c:v>2.9490000015357509E-3</c:v>
                </c:pt>
                <c:pt idx="650">
                  <c:v>6.6980000046896748E-3</c:v>
                </c:pt>
                <c:pt idx="651">
                  <c:v>7.6980000012554228E-3</c:v>
                </c:pt>
                <c:pt idx="652">
                  <c:v>7.0690000065951608E-3</c:v>
                </c:pt>
                <c:pt idx="653">
                  <c:v>3.1180000005406328E-3</c:v>
                </c:pt>
                <c:pt idx="654">
                  <c:v>4.1530000016791746E-3</c:v>
                </c:pt>
                <c:pt idx="655">
                  <c:v>5.3140000090934336E-3</c:v>
                </c:pt>
                <c:pt idx="656">
                  <c:v>6.6570000053616241E-3</c:v>
                </c:pt>
                <c:pt idx="657">
                  <c:v>4.1120000096270815E-3</c:v>
                </c:pt>
                <c:pt idx="658">
                  <c:v>4.3660000010277145E-3</c:v>
                </c:pt>
                <c:pt idx="659">
                  <c:v>6.3250000093830749E-3</c:v>
                </c:pt>
                <c:pt idx="660">
                  <c:v>1.3521000000764616E-2</c:v>
                </c:pt>
                <c:pt idx="661">
                  <c:v>4.7170000107144006E-3</c:v>
                </c:pt>
                <c:pt idx="662">
                  <c:v>1.0731000009400304E-2</c:v>
                </c:pt>
                <c:pt idx="663">
                  <c:v>8.7740000017220154E-3</c:v>
                </c:pt>
                <c:pt idx="664">
                  <c:v>8.0990000060410239E-3</c:v>
                </c:pt>
                <c:pt idx="665">
                  <c:v>5.1480000038282014E-3</c:v>
                </c:pt>
                <c:pt idx="666">
                  <c:v>1.178500000241911E-2</c:v>
                </c:pt>
                <c:pt idx="667">
                  <c:v>1.0551000006671529E-2</c:v>
                </c:pt>
                <c:pt idx="668">
                  <c:v>1.7565000001923181E-2</c:v>
                </c:pt>
                <c:pt idx="669">
                  <c:v>1.3858999998774379E-2</c:v>
                </c:pt>
                <c:pt idx="670">
                  <c:v>1.3908000000810716E-2</c:v>
                </c:pt>
                <c:pt idx="671">
                  <c:v>1.2104000001272652E-2</c:v>
                </c:pt>
                <c:pt idx="672">
                  <c:v>1.3804000009258743E-2</c:v>
                </c:pt>
                <c:pt idx="673">
                  <c:v>1.5156000008573756E-2</c:v>
                </c:pt>
                <c:pt idx="674">
                  <c:v>1.7611000002943911E-2</c:v>
                </c:pt>
                <c:pt idx="675">
                  <c:v>1.3758000000962056E-2</c:v>
                </c:pt>
                <c:pt idx="676">
                  <c:v>1.4207000000169501E-2</c:v>
                </c:pt>
                <c:pt idx="677">
                  <c:v>1.5807000003405847E-2</c:v>
                </c:pt>
                <c:pt idx="678">
                  <c:v>1.8129000003682449E-2</c:v>
                </c:pt>
                <c:pt idx="679">
                  <c:v>1.1163999995915219E-2</c:v>
                </c:pt>
                <c:pt idx="680">
                  <c:v>1.321299999835901E-2</c:v>
                </c:pt>
                <c:pt idx="681">
                  <c:v>1.7212999999173917E-2</c:v>
                </c:pt>
                <c:pt idx="683">
                  <c:v>1.1864000000059605E-2</c:v>
                </c:pt>
                <c:pt idx="684">
                  <c:v>1.4878000009048264E-2</c:v>
                </c:pt>
                <c:pt idx="685">
                  <c:v>1.8319000002520625E-2</c:v>
                </c:pt>
                <c:pt idx="686">
                  <c:v>1.3475000007019844E-2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59-4128-86B0-76A03205C22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Active!$J$21:$J$709</c:f>
              <c:numCache>
                <c:formatCode>General</c:formatCode>
                <c:ptCount val="689"/>
                <c:pt idx="376">
                  <c:v>2.4933500004408415E-2</c:v>
                </c:pt>
                <c:pt idx="385">
                  <c:v>1.5343999999458902E-2</c:v>
                </c:pt>
                <c:pt idx="398">
                  <c:v>2.1219000002020039E-2</c:v>
                </c:pt>
                <c:pt idx="404">
                  <c:v>1.5047000000777189E-2</c:v>
                </c:pt>
                <c:pt idx="405">
                  <c:v>1.5900000005785841E-2</c:v>
                </c:pt>
                <c:pt idx="458">
                  <c:v>1.9442500000877772E-2</c:v>
                </c:pt>
                <c:pt idx="487">
                  <c:v>-8.8899999536806718E-4</c:v>
                </c:pt>
                <c:pt idx="500">
                  <c:v>-1.6949999917414971E-3</c:v>
                </c:pt>
                <c:pt idx="627">
                  <c:v>2.7689999988069758E-3</c:v>
                </c:pt>
                <c:pt idx="628">
                  <c:v>3.1690000032540411E-3</c:v>
                </c:pt>
                <c:pt idx="688">
                  <c:v>1.6360000001441222E-2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59-4128-86B0-76A03205C22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Active!$F$21:$F$750</c:f>
              <c:numCache>
                <c:formatCode>General</c:formatCode>
                <c:ptCount val="730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  <c:pt idx="689">
                  <c:v>35269</c:v>
                </c:pt>
                <c:pt idx="690">
                  <c:v>41617</c:v>
                </c:pt>
                <c:pt idx="691">
                  <c:v>44238</c:v>
                </c:pt>
                <c:pt idx="692">
                  <c:v>44830</c:v>
                </c:pt>
                <c:pt idx="693">
                  <c:v>44863</c:v>
                </c:pt>
                <c:pt idx="694">
                  <c:v>44960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45538</c:v>
                </c:pt>
                <c:pt idx="700">
                  <c:v>45545</c:v>
                </c:pt>
                <c:pt idx="701">
                  <c:v>45547</c:v>
                </c:pt>
                <c:pt idx="702">
                  <c:v>45677</c:v>
                </c:pt>
                <c:pt idx="703">
                  <c:v>45874</c:v>
                </c:pt>
                <c:pt idx="704">
                  <c:v>46071</c:v>
                </c:pt>
                <c:pt idx="705">
                  <c:v>46157</c:v>
                </c:pt>
                <c:pt idx="706">
                  <c:v>46178</c:v>
                </c:pt>
                <c:pt idx="707">
                  <c:v>46204</c:v>
                </c:pt>
                <c:pt idx="708">
                  <c:v>46294</c:v>
                </c:pt>
              </c:numCache>
            </c:numRef>
          </c:xVal>
          <c:yVal>
            <c:numRef>
              <c:f>Active!$K$21:$K$709</c:f>
              <c:numCache>
                <c:formatCode>General</c:formatCode>
                <c:ptCount val="689"/>
                <c:pt idx="240">
                  <c:v>4.452000001037959E-3</c:v>
                </c:pt>
                <c:pt idx="319">
                  <c:v>1.3600000005681068E-2</c:v>
                </c:pt>
                <c:pt idx="320">
                  <c:v>1.4777000003959984E-2</c:v>
                </c:pt>
                <c:pt idx="321">
                  <c:v>1.5277000005880836E-2</c:v>
                </c:pt>
                <c:pt idx="322">
                  <c:v>1.6277000002446584E-2</c:v>
                </c:pt>
                <c:pt idx="323">
                  <c:v>1.7589000002772082E-2</c:v>
                </c:pt>
                <c:pt idx="324">
                  <c:v>1.553500000591157E-2</c:v>
                </c:pt>
                <c:pt idx="325">
                  <c:v>1.903899999888381E-2</c:v>
                </c:pt>
                <c:pt idx="326">
                  <c:v>1.3137000001734123E-2</c:v>
                </c:pt>
                <c:pt idx="328">
                  <c:v>2.3983999999472871E-2</c:v>
                </c:pt>
                <c:pt idx="329">
                  <c:v>2.2257000004174188E-2</c:v>
                </c:pt>
                <c:pt idx="330">
                  <c:v>2.0341000003099907E-2</c:v>
                </c:pt>
                <c:pt idx="331">
                  <c:v>1.5390000000479631E-2</c:v>
                </c:pt>
                <c:pt idx="332">
                  <c:v>1.5837000006285962E-2</c:v>
                </c:pt>
                <c:pt idx="333">
                  <c:v>1.8894000000727829E-2</c:v>
                </c:pt>
                <c:pt idx="334">
                  <c:v>1.6543000005185604E-2</c:v>
                </c:pt>
                <c:pt idx="335">
                  <c:v>1.6943000002356712E-2</c:v>
                </c:pt>
                <c:pt idx="336">
                  <c:v>1.0300000001734588E-2</c:v>
                </c:pt>
                <c:pt idx="337">
                  <c:v>1.9260000000940636E-2</c:v>
                </c:pt>
                <c:pt idx="338">
                  <c:v>2.0147000002907589E-2</c:v>
                </c:pt>
                <c:pt idx="339">
                  <c:v>1.7303000000538304E-2</c:v>
                </c:pt>
                <c:pt idx="340">
                  <c:v>2.006200000323588E-2</c:v>
                </c:pt>
                <c:pt idx="341">
                  <c:v>1.7867000002297573E-2</c:v>
                </c:pt>
                <c:pt idx="342">
                  <c:v>1.758700000209501E-2</c:v>
                </c:pt>
                <c:pt idx="344">
                  <c:v>1.7479000001912937E-2</c:v>
                </c:pt>
                <c:pt idx="345">
                  <c:v>1.1329000000841916E-2</c:v>
                </c:pt>
                <c:pt idx="346">
                  <c:v>0</c:v>
                </c:pt>
                <c:pt idx="347">
                  <c:v>1.8431000004056841E-2</c:v>
                </c:pt>
                <c:pt idx="348">
                  <c:v>1.9531000005372334E-2</c:v>
                </c:pt>
                <c:pt idx="349">
                  <c:v>1.7453000000386965E-2</c:v>
                </c:pt>
                <c:pt idx="353">
                  <c:v>1.7292000004090369E-2</c:v>
                </c:pt>
                <c:pt idx="354">
                  <c:v>1.6939000001002569E-2</c:v>
                </c:pt>
                <c:pt idx="355">
                  <c:v>1.7698000003292691E-2</c:v>
                </c:pt>
                <c:pt idx="356">
                  <c:v>0</c:v>
                </c:pt>
                <c:pt idx="360">
                  <c:v>1.7434000001230743E-2</c:v>
                </c:pt>
                <c:pt idx="361">
                  <c:v>1.2295000000449363E-2</c:v>
                </c:pt>
                <c:pt idx="362">
                  <c:v>1.6211000001931097E-2</c:v>
                </c:pt>
                <c:pt idx="364">
                  <c:v>0</c:v>
                </c:pt>
                <c:pt idx="365">
                  <c:v>1.6807000007247552E-2</c:v>
                </c:pt>
                <c:pt idx="366">
                  <c:v>0</c:v>
                </c:pt>
                <c:pt idx="367">
                  <c:v>1.8257000003359281E-2</c:v>
                </c:pt>
                <c:pt idx="370">
                  <c:v>1.5780000001541339E-2</c:v>
                </c:pt>
                <c:pt idx="371">
                  <c:v>1.1634000009507872E-2</c:v>
                </c:pt>
                <c:pt idx="372">
                  <c:v>1.7748000005667564E-2</c:v>
                </c:pt>
                <c:pt idx="373">
                  <c:v>1.5907000000879634E-2</c:v>
                </c:pt>
                <c:pt idx="374">
                  <c:v>1.5493999999307562E-2</c:v>
                </c:pt>
                <c:pt idx="375">
                  <c:v>1.8350000005739275E-2</c:v>
                </c:pt>
                <c:pt idx="377">
                  <c:v>1.5945999999530613E-2</c:v>
                </c:pt>
                <c:pt idx="378">
                  <c:v>1.501200001075631E-2</c:v>
                </c:pt>
                <c:pt idx="379">
                  <c:v>1.5397000002849381E-2</c:v>
                </c:pt>
                <c:pt idx="380">
                  <c:v>1.6210000001592562E-2</c:v>
                </c:pt>
                <c:pt idx="381">
                  <c:v>1.5150999999605119E-2</c:v>
                </c:pt>
                <c:pt idx="382">
                  <c:v>1.4425000008486677E-2</c:v>
                </c:pt>
                <c:pt idx="383">
                  <c:v>1.4825000005657785E-2</c:v>
                </c:pt>
                <c:pt idx="384">
                  <c:v>1.522500001010485E-2</c:v>
                </c:pt>
                <c:pt idx="386">
                  <c:v>1.6004000004613772E-2</c:v>
                </c:pt>
                <c:pt idx="387">
                  <c:v>1.610400000208756E-2</c:v>
                </c:pt>
                <c:pt idx="388">
                  <c:v>1.6203999999561347E-2</c:v>
                </c:pt>
                <c:pt idx="389">
                  <c:v>1.8672000005608425E-2</c:v>
                </c:pt>
                <c:pt idx="390">
                  <c:v>1.6793000002508052E-2</c:v>
                </c:pt>
                <c:pt idx="392">
                  <c:v>1.9570000004023314E-2</c:v>
                </c:pt>
                <c:pt idx="393">
                  <c:v>1.9776000008278061E-2</c:v>
                </c:pt>
                <c:pt idx="394">
                  <c:v>1.8893000000389293E-2</c:v>
                </c:pt>
                <c:pt idx="395">
                  <c:v>1.8893000000389293E-2</c:v>
                </c:pt>
                <c:pt idx="397">
                  <c:v>1.8739999999525025E-2</c:v>
                </c:pt>
                <c:pt idx="399">
                  <c:v>1.7139000003226101E-2</c:v>
                </c:pt>
                <c:pt idx="400">
                  <c:v>1.5013000003818888E-2</c:v>
                </c:pt>
                <c:pt idx="401">
                  <c:v>1.4062000002013519E-2</c:v>
                </c:pt>
                <c:pt idx="402">
                  <c:v>1.5156000001297798E-2</c:v>
                </c:pt>
                <c:pt idx="403">
                  <c:v>1.5055000003485475E-2</c:v>
                </c:pt>
                <c:pt idx="406">
                  <c:v>1.1416000001190696E-2</c:v>
                </c:pt>
                <c:pt idx="407">
                  <c:v>1.5126000005693641E-2</c:v>
                </c:pt>
                <c:pt idx="408">
                  <c:v>1.2859000002208631E-2</c:v>
                </c:pt>
                <c:pt idx="409">
                  <c:v>1.3692000007722527E-2</c:v>
                </c:pt>
                <c:pt idx="410">
                  <c:v>1.4213000002200715E-2</c:v>
                </c:pt>
                <c:pt idx="411">
                  <c:v>1.4204000006429851E-2</c:v>
                </c:pt>
                <c:pt idx="412">
                  <c:v>1.3423999997030478E-2</c:v>
                </c:pt>
                <c:pt idx="413">
                  <c:v>1.4211000001523644E-2</c:v>
                </c:pt>
                <c:pt idx="414">
                  <c:v>1.4256000002205838E-2</c:v>
                </c:pt>
                <c:pt idx="415">
                  <c:v>1.4483000006293878E-2</c:v>
                </c:pt>
                <c:pt idx="416">
                  <c:v>1.359000000229571E-2</c:v>
                </c:pt>
                <c:pt idx="417">
                  <c:v>1.4271000000007916E-2</c:v>
                </c:pt>
                <c:pt idx="418">
                  <c:v>1.482600000599632E-2</c:v>
                </c:pt>
                <c:pt idx="419">
                  <c:v>1.7292000004090369E-2</c:v>
                </c:pt>
                <c:pt idx="420">
                  <c:v>1.4939000000595115E-2</c:v>
                </c:pt>
                <c:pt idx="421">
                  <c:v>1.5340999998443294E-2</c:v>
                </c:pt>
                <c:pt idx="422">
                  <c:v>1.2966000002052169E-2</c:v>
                </c:pt>
                <c:pt idx="423">
                  <c:v>1.291000000492204E-2</c:v>
                </c:pt>
                <c:pt idx="424">
                  <c:v>1.3287000037962571E-2</c:v>
                </c:pt>
                <c:pt idx="425">
                  <c:v>1.3737000204855576E-2</c:v>
                </c:pt>
                <c:pt idx="426">
                  <c:v>1.1420000002544839E-2</c:v>
                </c:pt>
                <c:pt idx="427">
                  <c:v>1.1590000001888257E-2</c:v>
                </c:pt>
                <c:pt idx="459">
                  <c:v>2.9384500005107839E-2</c:v>
                </c:pt>
                <c:pt idx="460">
                  <c:v>1.5381500001240056E-2</c:v>
                </c:pt>
                <c:pt idx="461">
                  <c:v>1.1210500000743195E-2</c:v>
                </c:pt>
                <c:pt idx="462">
                  <c:v>1.3710500003071502E-2</c:v>
                </c:pt>
                <c:pt idx="463">
                  <c:v>2.2951500010094605E-2</c:v>
                </c:pt>
                <c:pt idx="464">
                  <c:v>2.6291500005754642E-2</c:v>
                </c:pt>
                <c:pt idx="465">
                  <c:v>1.7261500004678965E-2</c:v>
                </c:pt>
                <c:pt idx="466">
                  <c:v>1.878749999741558E-2</c:v>
                </c:pt>
                <c:pt idx="518">
                  <c:v>1.670000005105976E-3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59-4128-86B0-76A03205C22B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59-4128-86B0-76A03205C22B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59-4128-86B0-76A03205C2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59-4128-86B0-76A03205C2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Active!$O$21:$O$709</c:f>
              <c:numCache>
                <c:formatCode>General</c:formatCode>
                <c:ptCount val="689"/>
                <c:pt idx="319">
                  <c:v>7.7926390940094882E-3</c:v>
                </c:pt>
                <c:pt idx="320">
                  <c:v>7.7982880057416576E-3</c:v>
                </c:pt>
                <c:pt idx="321">
                  <c:v>7.7982880057416576E-3</c:v>
                </c:pt>
                <c:pt idx="322">
                  <c:v>7.8496417487613872E-3</c:v>
                </c:pt>
                <c:pt idx="323">
                  <c:v>7.8578583476445439E-3</c:v>
                </c:pt>
                <c:pt idx="324">
                  <c:v>8.0006217532393939E-3</c:v>
                </c:pt>
                <c:pt idx="325">
                  <c:v>8.0375964482135992E-3</c:v>
                </c:pt>
                <c:pt idx="326">
                  <c:v>8.0447859722363596E-3</c:v>
                </c:pt>
                <c:pt idx="327">
                  <c:v>8.0868960415125396E-3</c:v>
                </c:pt>
                <c:pt idx="328">
                  <c:v>8.1069240012902333E-3</c:v>
                </c:pt>
                <c:pt idx="329">
                  <c:v>8.1269519610679269E-3</c:v>
                </c:pt>
                <c:pt idx="330">
                  <c:v>8.1331144102302945E-3</c:v>
                </c:pt>
                <c:pt idx="331">
                  <c:v>8.1367091722416782E-3</c:v>
                </c:pt>
                <c:pt idx="332">
                  <c:v>8.1474934582758188E-3</c:v>
                </c:pt>
                <c:pt idx="333">
                  <c:v>8.1736838672158835E-3</c:v>
                </c:pt>
                <c:pt idx="334">
                  <c:v>8.1772786292272637E-3</c:v>
                </c:pt>
                <c:pt idx="335">
                  <c:v>8.1772786292272637E-3</c:v>
                </c:pt>
                <c:pt idx="336">
                  <c:v>8.2034690381673249E-3</c:v>
                </c:pt>
                <c:pt idx="337">
                  <c:v>8.3986132616422973E-3</c:v>
                </c:pt>
                <c:pt idx="338">
                  <c:v>8.4196682962803873E-3</c:v>
                </c:pt>
                <c:pt idx="339">
                  <c:v>8.4237765957219657E-3</c:v>
                </c:pt>
                <c:pt idx="340">
                  <c:v>8.4427774806392665E-3</c:v>
                </c:pt>
                <c:pt idx="341">
                  <c:v>8.707249257190873E-3</c:v>
                </c:pt>
                <c:pt idx="342">
                  <c:v>8.7894152460224438E-3</c:v>
                </c:pt>
                <c:pt idx="343">
                  <c:v>8.8181733421134924E-3</c:v>
                </c:pt>
                <c:pt idx="344">
                  <c:v>8.8181733421134924E-3</c:v>
                </c:pt>
                <c:pt idx="345">
                  <c:v>8.9722345711726811E-3</c:v>
                </c:pt>
                <c:pt idx="346">
                  <c:v>9.0651848460383926E-3</c:v>
                </c:pt>
                <c:pt idx="347">
                  <c:v>9.093429404699243E-3</c:v>
                </c:pt>
                <c:pt idx="348">
                  <c:v>9.093429404699243E-3</c:v>
                </c:pt>
                <c:pt idx="349">
                  <c:v>9.1170521264883168E-3</c:v>
                </c:pt>
                <c:pt idx="350">
                  <c:v>9.1422154605679852E-3</c:v>
                </c:pt>
                <c:pt idx="351">
                  <c:v>9.1458102225793654E-3</c:v>
                </c:pt>
                <c:pt idx="352">
                  <c:v>9.1494049845907491E-3</c:v>
                </c:pt>
                <c:pt idx="353">
                  <c:v>9.1565945086135095E-3</c:v>
                </c:pt>
                <c:pt idx="354">
                  <c:v>9.1673787946476536E-3</c:v>
                </c:pt>
                <c:pt idx="355">
                  <c:v>9.1863796795649544E-3</c:v>
                </c:pt>
                <c:pt idx="356">
                  <c:v>9.3062906695160243E-3</c:v>
                </c:pt>
                <c:pt idx="357">
                  <c:v>9.3517387320884819E-3</c:v>
                </c:pt>
                <c:pt idx="358">
                  <c:v>9.3553334940998656E-3</c:v>
                </c:pt>
                <c:pt idx="359">
                  <c:v>9.3635500929830223E-3</c:v>
                </c:pt>
                <c:pt idx="360">
                  <c:v>9.3650907052736133E-3</c:v>
                </c:pt>
                <c:pt idx="361">
                  <c:v>9.3769020661681503E-3</c:v>
                </c:pt>
                <c:pt idx="362">
                  <c:v>9.4220933600255123E-3</c:v>
                </c:pt>
                <c:pt idx="363">
                  <c:v>9.4297964214784744E-3</c:v>
                </c:pt>
                <c:pt idx="364">
                  <c:v>9.4333911834898546E-3</c:v>
                </c:pt>
                <c:pt idx="365">
                  <c:v>9.4878261510907662E-3</c:v>
                </c:pt>
                <c:pt idx="366">
                  <c:v>9.5366122069595119E-3</c:v>
                </c:pt>
                <c:pt idx="367">
                  <c:v>9.7189179946795511E-3</c:v>
                </c:pt>
                <c:pt idx="368">
                  <c:v>9.8067328952432878E-3</c:v>
                </c:pt>
                <c:pt idx="369">
                  <c:v>9.8103276572546715E-3</c:v>
                </c:pt>
                <c:pt idx="370">
                  <c:v>1.0021391541065759E-2</c:v>
                </c:pt>
                <c:pt idx="371">
                  <c:v>1.0063501610341939E-2</c:v>
                </c:pt>
                <c:pt idx="372">
                  <c:v>1.0085070182410224E-2</c:v>
                </c:pt>
                <c:pt idx="373">
                  <c:v>1.0104071067327525E-2</c:v>
                </c:pt>
                <c:pt idx="374">
                  <c:v>1.0125126101965615E-2</c:v>
                </c:pt>
                <c:pt idx="375">
                  <c:v>1.0129234401407193E-2</c:v>
                </c:pt>
                <c:pt idx="376">
                  <c:v>1.0150032667330184E-2</c:v>
                </c:pt>
                <c:pt idx="377">
                  <c:v>1.0349028421531636E-2</c:v>
                </c:pt>
                <c:pt idx="378">
                  <c:v>1.0419896586898864E-2</c:v>
                </c:pt>
                <c:pt idx="379">
                  <c:v>1.0499494888579444E-2</c:v>
                </c:pt>
                <c:pt idx="380">
                  <c:v>1.0735208569040006E-2</c:v>
                </c:pt>
                <c:pt idx="381">
                  <c:v>1.0767561427142434E-2</c:v>
                </c:pt>
                <c:pt idx="382">
                  <c:v>1.0773723876304802E-2</c:v>
                </c:pt>
                <c:pt idx="383">
                  <c:v>1.0773723876304802E-2</c:v>
                </c:pt>
                <c:pt idx="384">
                  <c:v>1.0773723876304802E-2</c:v>
                </c:pt>
                <c:pt idx="385">
                  <c:v>1.1023816604810884E-2</c:v>
                </c:pt>
                <c:pt idx="386">
                  <c:v>1.1023816604810884E-2</c:v>
                </c:pt>
                <c:pt idx="387">
                  <c:v>1.1023816604810884E-2</c:v>
                </c:pt>
                <c:pt idx="388">
                  <c:v>1.1023816604810884E-2</c:v>
                </c:pt>
                <c:pt idx="389">
                  <c:v>1.1077224497551403E-2</c:v>
                </c:pt>
                <c:pt idx="390">
                  <c:v>1.1078765109841997E-2</c:v>
                </c:pt>
                <c:pt idx="391">
                  <c:v>1.1168634160126523E-2</c:v>
                </c:pt>
                <c:pt idx="392">
                  <c:v>1.140280722829649E-2</c:v>
                </c:pt>
                <c:pt idx="393">
                  <c:v>1.1422321650643989E-2</c:v>
                </c:pt>
                <c:pt idx="394">
                  <c:v>1.1438241310980105E-2</c:v>
                </c:pt>
                <c:pt idx="395">
                  <c:v>1.1438241310980105E-2</c:v>
                </c:pt>
                <c:pt idx="396">
                  <c:v>1.1449025597014249E-2</c:v>
                </c:pt>
                <c:pt idx="397">
                  <c:v>1.1449025597014249E-2</c:v>
                </c:pt>
                <c:pt idx="398">
                  <c:v>1.1704253699822306E-2</c:v>
                </c:pt>
                <c:pt idx="399">
                  <c:v>1.1771013565747956E-2</c:v>
                </c:pt>
                <c:pt idx="400">
                  <c:v>1.2033944730008971E-2</c:v>
                </c:pt>
                <c:pt idx="401">
                  <c:v>1.2088893235040081E-2</c:v>
                </c:pt>
                <c:pt idx="402">
                  <c:v>1.2095055684202449E-2</c:v>
                </c:pt>
                <c:pt idx="403">
                  <c:v>1.2098650446213829E-2</c:v>
                </c:pt>
                <c:pt idx="404">
                  <c:v>1.2322552765779853E-2</c:v>
                </c:pt>
                <c:pt idx="405">
                  <c:v>1.2363122222765439E-2</c:v>
                </c:pt>
                <c:pt idx="406">
                  <c:v>1.2377501270810963E-2</c:v>
                </c:pt>
                <c:pt idx="407">
                  <c:v>1.2423719639528721E-2</c:v>
                </c:pt>
                <c:pt idx="408">
                  <c:v>1.2690245565801117E-2</c:v>
                </c:pt>
                <c:pt idx="409">
                  <c:v>1.2700002776974865E-2</c:v>
                </c:pt>
                <c:pt idx="410">
                  <c:v>1.2701543389265459E-2</c:v>
                </c:pt>
                <c:pt idx="411">
                  <c:v>1.2708219375858022E-2</c:v>
                </c:pt>
                <c:pt idx="412">
                  <c:v>1.2995800336768511E-2</c:v>
                </c:pt>
                <c:pt idx="413">
                  <c:v>1.3016855371406601E-2</c:v>
                </c:pt>
                <c:pt idx="414">
                  <c:v>1.3034829181463505E-2</c:v>
                </c:pt>
                <c:pt idx="415">
                  <c:v>1.3322923679804189E-2</c:v>
                </c:pt>
                <c:pt idx="416">
                  <c:v>1.3323437217234387E-2</c:v>
                </c:pt>
                <c:pt idx="417">
                  <c:v>1.3366060823940762E-2</c:v>
                </c:pt>
                <c:pt idx="418">
                  <c:v>1.3450794499923317E-2</c:v>
                </c:pt>
                <c:pt idx="419">
                  <c:v>1.3727077637369463E-2</c:v>
                </c:pt>
                <c:pt idx="420">
                  <c:v>1.3737861923403604E-2</c:v>
                </c:pt>
                <c:pt idx="421">
                  <c:v>1.3627964913341385E-2</c:v>
                </c:pt>
                <c:pt idx="422">
                  <c:v>1.4025956421744291E-2</c:v>
                </c:pt>
                <c:pt idx="423">
                  <c:v>1.4329970580421091E-2</c:v>
                </c:pt>
                <c:pt idx="424">
                  <c:v>1.3154483402699476E-2</c:v>
                </c:pt>
                <c:pt idx="425">
                  <c:v>1.3154483402699476E-2</c:v>
                </c:pt>
                <c:pt idx="426">
                  <c:v>1.4396730446346737E-2</c:v>
                </c:pt>
                <c:pt idx="427">
                  <c:v>1.465863453574736E-2</c:v>
                </c:pt>
                <c:pt idx="458">
                  <c:v>9.373050535441671E-3</c:v>
                </c:pt>
                <c:pt idx="459">
                  <c:v>1.0131031782412883E-2</c:v>
                </c:pt>
                <c:pt idx="460">
                  <c:v>1.0455073900867379E-2</c:v>
                </c:pt>
                <c:pt idx="461">
                  <c:v>1.1069778204813543E-2</c:v>
                </c:pt>
                <c:pt idx="462">
                  <c:v>1.1069778204813543E-2</c:v>
                </c:pt>
                <c:pt idx="463">
                  <c:v>1.2093258303196758E-2</c:v>
                </c:pt>
                <c:pt idx="464">
                  <c:v>1.2093258303196758E-2</c:v>
                </c:pt>
                <c:pt idx="465">
                  <c:v>1.3366831130086059E-2</c:v>
                </c:pt>
                <c:pt idx="466">
                  <c:v>1.3365804055225663E-2</c:v>
                </c:pt>
                <c:pt idx="518">
                  <c:v>-1.0864230741017954E-3</c:v>
                </c:pt>
                <c:pt idx="627">
                  <c:v>4.7971752636686484E-3</c:v>
                </c:pt>
                <c:pt idx="628">
                  <c:v>4.7971752636686484E-3</c:v>
                </c:pt>
                <c:pt idx="687">
                  <c:v>8.0976803275466802E-3</c:v>
                </c:pt>
                <c:pt idx="688">
                  <c:v>9.1689194069382446E-3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59-4128-86B0-76A03205C2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Active!$U$21:$U$709</c:f>
              <c:numCache>
                <c:formatCode>General</c:formatCode>
                <c:ptCount val="689"/>
                <c:pt idx="346">
                  <c:v>4.953600000590086E-2</c:v>
                </c:pt>
                <c:pt idx="356">
                  <c:v>-6.2437499989755452E-2</c:v>
                </c:pt>
                <c:pt idx="364">
                  <c:v>0.10826500000257511</c:v>
                </c:pt>
                <c:pt idx="366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59-4128-86B0-76A03205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3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1573328614822"/>
              <c:y val="0.90273556231003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876404494382022E-2"/>
              <c:y val="0.40121580547112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224719101123594E-3"/>
          <c:y val="0.8936170212765957"/>
          <c:w val="0.9367983426229024"/>
          <c:h val="8.51063829787234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6732117812061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186535764376"/>
          <c:y val="0.19393996786212081"/>
          <c:w val="0.81206171107994385"/>
          <c:h val="0.62727458355404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Active!$F$21:$F$750</c:f>
              <c:numCache>
                <c:formatCode>General</c:formatCode>
                <c:ptCount val="730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  <c:pt idx="689">
                  <c:v>35269</c:v>
                </c:pt>
                <c:pt idx="690">
                  <c:v>41617</c:v>
                </c:pt>
                <c:pt idx="691">
                  <c:v>44238</c:v>
                </c:pt>
                <c:pt idx="692">
                  <c:v>44830</c:v>
                </c:pt>
                <c:pt idx="693">
                  <c:v>44863</c:v>
                </c:pt>
                <c:pt idx="694">
                  <c:v>44960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45538</c:v>
                </c:pt>
                <c:pt idx="700">
                  <c:v>45545</c:v>
                </c:pt>
                <c:pt idx="701">
                  <c:v>45547</c:v>
                </c:pt>
                <c:pt idx="702">
                  <c:v>45677</c:v>
                </c:pt>
                <c:pt idx="703">
                  <c:v>45874</c:v>
                </c:pt>
                <c:pt idx="704">
                  <c:v>46071</c:v>
                </c:pt>
                <c:pt idx="705">
                  <c:v>46157</c:v>
                </c:pt>
                <c:pt idx="706">
                  <c:v>46178</c:v>
                </c:pt>
                <c:pt idx="707">
                  <c:v>46204</c:v>
                </c:pt>
                <c:pt idx="708">
                  <c:v>46294</c:v>
                </c:pt>
              </c:numCache>
            </c:numRef>
          </c:xVal>
          <c:yVal>
            <c:numRef>
              <c:f>Active!$H$21:$H$750</c:f>
              <c:numCache>
                <c:formatCode>General</c:formatCode>
                <c:ptCount val="730"/>
                <c:pt idx="0">
                  <c:v>2.5002000005770242E-2</c:v>
                </c:pt>
                <c:pt idx="1">
                  <c:v>1.6751000002841465E-2</c:v>
                </c:pt>
                <c:pt idx="2">
                  <c:v>2.9947000002721325E-2</c:v>
                </c:pt>
                <c:pt idx="3">
                  <c:v>-4.1788000002270564E-2</c:v>
                </c:pt>
                <c:pt idx="4">
                  <c:v>-1.5283999993698671E-2</c:v>
                </c:pt>
                <c:pt idx="5">
                  <c:v>1.2300000016693957E-3</c:v>
                </c:pt>
                <c:pt idx="6">
                  <c:v>5.0000000046566129E-3</c:v>
                </c:pt>
                <c:pt idx="7">
                  <c:v>7.7910000036354177E-3</c:v>
                </c:pt>
                <c:pt idx="8">
                  <c:v>-1.8829999971785583E-3</c:v>
                </c:pt>
                <c:pt idx="9">
                  <c:v>3.6730000065290369E-3</c:v>
                </c:pt>
                <c:pt idx="10">
                  <c:v>-1.6020000039134175E-3</c:v>
                </c:pt>
                <c:pt idx="11">
                  <c:v>-2.2309999985736795E-3</c:v>
                </c:pt>
                <c:pt idx="12">
                  <c:v>-2.2899999748915434E-4</c:v>
                </c:pt>
                <c:pt idx="13">
                  <c:v>-5.6029999905149452E-3</c:v>
                </c:pt>
                <c:pt idx="14">
                  <c:v>1.3560000006691553E-3</c:v>
                </c:pt>
                <c:pt idx="15">
                  <c:v>1.4405000001715962E-2</c:v>
                </c:pt>
                <c:pt idx="16">
                  <c:v>-1.3340999998035841E-2</c:v>
                </c:pt>
                <c:pt idx="17">
                  <c:v>6.7350000026635826E-3</c:v>
                </c:pt>
                <c:pt idx="18">
                  <c:v>1.4520000040647574E-3</c:v>
                </c:pt>
                <c:pt idx="19">
                  <c:v>8.2010000041918829E-3</c:v>
                </c:pt>
                <c:pt idx="20">
                  <c:v>-6.1970000024302863E-3</c:v>
                </c:pt>
                <c:pt idx="21">
                  <c:v>-1.613099999667611E-2</c:v>
                </c:pt>
                <c:pt idx="22">
                  <c:v>1.2408000002324115E-2</c:v>
                </c:pt>
                <c:pt idx="23">
                  <c:v>6.1250000071595423E-3</c:v>
                </c:pt>
                <c:pt idx="24">
                  <c:v>1.0525000005145557E-2</c:v>
                </c:pt>
                <c:pt idx="428">
                  <c:v>-8.5129999970376957E-3</c:v>
                </c:pt>
                <c:pt idx="429">
                  <c:v>4.6419999998761341E-3</c:v>
                </c:pt>
                <c:pt idx="430">
                  <c:v>-9.1350999995484017E-2</c:v>
                </c:pt>
                <c:pt idx="431">
                  <c:v>-6.2007999997149454E-2</c:v>
                </c:pt>
                <c:pt idx="432">
                  <c:v>8.0970000017259736E-3</c:v>
                </c:pt>
                <c:pt idx="433">
                  <c:v>-2.5349999996251427E-2</c:v>
                </c:pt>
                <c:pt idx="434">
                  <c:v>-9.794799999872339E-2</c:v>
                </c:pt>
                <c:pt idx="435">
                  <c:v>-3.8891999996849336E-2</c:v>
                </c:pt>
                <c:pt idx="436">
                  <c:v>1.9021000003704103E-2</c:v>
                </c:pt>
                <c:pt idx="437">
                  <c:v>1.2372000001050765E-2</c:v>
                </c:pt>
                <c:pt idx="438">
                  <c:v>1.5045000000100117E-2</c:v>
                </c:pt>
                <c:pt idx="439">
                  <c:v>5.0620000038179569E-3</c:v>
                </c:pt>
                <c:pt idx="440">
                  <c:v>-4.9329999965266325E-3</c:v>
                </c:pt>
                <c:pt idx="441">
                  <c:v>-1.2785999999323394E-2</c:v>
                </c:pt>
                <c:pt idx="442">
                  <c:v>-9.7719999976106919E-3</c:v>
                </c:pt>
                <c:pt idx="443">
                  <c:v>-4.2463999998290092E-2</c:v>
                </c:pt>
                <c:pt idx="444">
                  <c:v>-7.3799999954644591E-3</c:v>
                </c:pt>
                <c:pt idx="445">
                  <c:v>-5.071999996289378E-3</c:v>
                </c:pt>
                <c:pt idx="446">
                  <c:v>5.190000003494788E-3</c:v>
                </c:pt>
                <c:pt idx="447">
                  <c:v>-9.1589999974530656E-3</c:v>
                </c:pt>
                <c:pt idx="448">
                  <c:v>-1.0109999999258434E-2</c:v>
                </c:pt>
                <c:pt idx="449">
                  <c:v>-7.7669999955105595E-3</c:v>
                </c:pt>
                <c:pt idx="450">
                  <c:v>-1.5374999995401595E-2</c:v>
                </c:pt>
                <c:pt idx="451">
                  <c:v>1.2566000001243083E-2</c:v>
                </c:pt>
                <c:pt idx="452">
                  <c:v>-1.3548999995691702E-2</c:v>
                </c:pt>
                <c:pt idx="453">
                  <c:v>-1.0499999996682163E-2</c:v>
                </c:pt>
                <c:pt idx="454">
                  <c:v>-8.4859999951731879E-3</c:v>
                </c:pt>
                <c:pt idx="455">
                  <c:v>-1.7450999996071914E-2</c:v>
                </c:pt>
                <c:pt idx="456">
                  <c:v>-9.4369999969785567E-3</c:v>
                </c:pt>
                <c:pt idx="457">
                  <c:v>-1.2093999994249316E-2</c:v>
                </c:pt>
                <c:pt idx="467">
                  <c:v>6.9970000040484592E-3</c:v>
                </c:pt>
                <c:pt idx="46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DC-4A6B-A4BC-354F1DF549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Active!$I$21:$I$709</c:f>
              <c:numCache>
                <c:formatCode>General</c:formatCode>
                <c:ptCount val="689"/>
                <c:pt idx="25">
                  <c:v>4.9809999982244335E-3</c:v>
                </c:pt>
                <c:pt idx="26">
                  <c:v>-8.4439999991445802E-3</c:v>
                </c:pt>
                <c:pt idx="27">
                  <c:v>-1.2829999977839179E-3</c:v>
                </c:pt>
                <c:pt idx="28">
                  <c:v>1.7520000037620775E-3</c:v>
                </c:pt>
                <c:pt idx="29">
                  <c:v>-1.2339999957475811E-3</c:v>
                </c:pt>
                <c:pt idx="30">
                  <c:v>7.3680000059539452E-3</c:v>
                </c:pt>
                <c:pt idx="31">
                  <c:v>1.714000005449634E-3</c:v>
                </c:pt>
                <c:pt idx="32">
                  <c:v>-6.8309999915072694E-3</c:v>
                </c:pt>
                <c:pt idx="33">
                  <c:v>2.1690000066882931E-3</c:v>
                </c:pt>
                <c:pt idx="34">
                  <c:v>-1.8169999966630712E-3</c:v>
                </c:pt>
                <c:pt idx="35">
                  <c:v>-2.781999995931983E-3</c:v>
                </c:pt>
                <c:pt idx="36">
                  <c:v>-3.7190000002738088E-3</c:v>
                </c:pt>
                <c:pt idx="37">
                  <c:v>-5.6209999966085888E-3</c:v>
                </c:pt>
                <c:pt idx="38">
                  <c:v>-7.3760000013862737E-3</c:v>
                </c:pt>
                <c:pt idx="39">
                  <c:v>2.7710000067600049E-3</c:v>
                </c:pt>
                <c:pt idx="40">
                  <c:v>2.1770000021206215E-3</c:v>
                </c:pt>
                <c:pt idx="41">
                  <c:v>6.1770000029355288E-3</c:v>
                </c:pt>
                <c:pt idx="42">
                  <c:v>1.4360000059241429E-3</c:v>
                </c:pt>
                <c:pt idx="43">
                  <c:v>-4.3729999961215071E-3</c:v>
                </c:pt>
                <c:pt idx="44">
                  <c:v>-3.3729999995557591E-3</c:v>
                </c:pt>
                <c:pt idx="45">
                  <c:v>-2.3239999936777167E-3</c:v>
                </c:pt>
                <c:pt idx="46">
                  <c:v>-4.9179999987245537E-3</c:v>
                </c:pt>
                <c:pt idx="47">
                  <c:v>6.278000000747852E-3</c:v>
                </c:pt>
                <c:pt idx="48">
                  <c:v>-2.2180000014486723E-3</c:v>
                </c:pt>
                <c:pt idx="49">
                  <c:v>-9.3799999740440398E-4</c:v>
                </c:pt>
                <c:pt idx="50">
                  <c:v>7.6000003900844604E-5</c:v>
                </c:pt>
                <c:pt idx="51">
                  <c:v>-8.8900000264402479E-4</c:v>
                </c:pt>
                <c:pt idx="52">
                  <c:v>-8.1199999112868682E-4</c:v>
                </c:pt>
                <c:pt idx="53">
                  <c:v>-4.1310000015073456E-3</c:v>
                </c:pt>
                <c:pt idx="54">
                  <c:v>1.7700000171316788E-4</c:v>
                </c:pt>
                <c:pt idx="55">
                  <c:v>1.2750000023515895E-3</c:v>
                </c:pt>
                <c:pt idx="56">
                  <c:v>-8.5499999986495823E-3</c:v>
                </c:pt>
                <c:pt idx="57">
                  <c:v>1.174400000309106E-2</c:v>
                </c:pt>
                <c:pt idx="58">
                  <c:v>-9.8989999969489872E-3</c:v>
                </c:pt>
                <c:pt idx="59">
                  <c:v>3.4790000063367188E-3</c:v>
                </c:pt>
                <c:pt idx="60">
                  <c:v>3.4790000063367188E-3</c:v>
                </c:pt>
                <c:pt idx="61">
                  <c:v>-4.4719999932567589E-3</c:v>
                </c:pt>
                <c:pt idx="62">
                  <c:v>2.52800000453135E-3</c:v>
                </c:pt>
                <c:pt idx="63">
                  <c:v>3.5770000031334348E-3</c:v>
                </c:pt>
                <c:pt idx="64">
                  <c:v>-1.3739999994868413E-3</c:v>
                </c:pt>
                <c:pt idx="65">
                  <c:v>-1.2759999954141676E-3</c:v>
                </c:pt>
                <c:pt idx="66">
                  <c:v>-5.6200000108219683E-4</c:v>
                </c:pt>
                <c:pt idx="67">
                  <c:v>-2.4639999974169768E-3</c:v>
                </c:pt>
                <c:pt idx="68">
                  <c:v>4.8880000031203963E-3</c:v>
                </c:pt>
                <c:pt idx="69">
                  <c:v>-1.915999993798323E-3</c:v>
                </c:pt>
                <c:pt idx="70">
                  <c:v>5.1469999962137081E-3</c:v>
                </c:pt>
                <c:pt idx="71">
                  <c:v>2.6860000070882961E-3</c:v>
                </c:pt>
                <c:pt idx="72">
                  <c:v>-5.2999999970779754E-3</c:v>
                </c:pt>
                <c:pt idx="73">
                  <c:v>-8.2369999945512973E-3</c:v>
                </c:pt>
                <c:pt idx="74">
                  <c:v>-2.0200000290060416E-4</c:v>
                </c:pt>
                <c:pt idx="75">
                  <c:v>3.9939999987836927E-3</c:v>
                </c:pt>
                <c:pt idx="76">
                  <c:v>-1.3858999991498422E-2</c:v>
                </c:pt>
                <c:pt idx="77">
                  <c:v>1.1410000079195015E-3</c:v>
                </c:pt>
                <c:pt idx="78">
                  <c:v>1.1900000026798807E-3</c:v>
                </c:pt>
                <c:pt idx="79">
                  <c:v>-4.7119999944698066E-3</c:v>
                </c:pt>
                <c:pt idx="80">
                  <c:v>-3.3059999987017363E-3</c:v>
                </c:pt>
                <c:pt idx="81">
                  <c:v>1.2560000031953678E-3</c:v>
                </c:pt>
                <c:pt idx="82">
                  <c:v>-6.9499999517574906E-4</c:v>
                </c:pt>
                <c:pt idx="83">
                  <c:v>-1.6459999897051603E-3</c:v>
                </c:pt>
                <c:pt idx="84">
                  <c:v>1.3540000072680414E-3</c:v>
                </c:pt>
                <c:pt idx="85">
                  <c:v>-4.8499999684281647E-4</c:v>
                </c:pt>
                <c:pt idx="86">
                  <c:v>2.5499999974272214E-3</c:v>
                </c:pt>
                <c:pt idx="87">
                  <c:v>-6.8479999899864197E-3</c:v>
                </c:pt>
                <c:pt idx="88">
                  <c:v>-2.84799999644747E-3</c:v>
                </c:pt>
                <c:pt idx="89">
                  <c:v>9.9200000113341957E-4</c:v>
                </c:pt>
                <c:pt idx="90">
                  <c:v>-1.7910000024130568E-3</c:v>
                </c:pt>
                <c:pt idx="91">
                  <c:v>1.237000004039146E-3</c:v>
                </c:pt>
                <c:pt idx="92">
                  <c:v>-5.7280000037280843E-3</c:v>
                </c:pt>
                <c:pt idx="93">
                  <c:v>-6.3569999983883463E-3</c:v>
                </c:pt>
                <c:pt idx="94">
                  <c:v>-1.7599999919184484E-3</c:v>
                </c:pt>
                <c:pt idx="95">
                  <c:v>-4.4799999959650449E-3</c:v>
                </c:pt>
                <c:pt idx="96">
                  <c:v>-3.4799999993992969E-3</c:v>
                </c:pt>
                <c:pt idx="97">
                  <c:v>3.5200000056647696E-3</c:v>
                </c:pt>
                <c:pt idx="98">
                  <c:v>-1.3330000001587905E-3</c:v>
                </c:pt>
                <c:pt idx="99">
                  <c:v>-1.1579999918467365E-3</c:v>
                </c:pt>
                <c:pt idx="100">
                  <c:v>-3.108999997493811E-3</c:v>
                </c:pt>
                <c:pt idx="101">
                  <c:v>-9.0949999939766712E-3</c:v>
                </c:pt>
                <c:pt idx="102">
                  <c:v>-3.9269999979296699E-3</c:v>
                </c:pt>
                <c:pt idx="103">
                  <c:v>6.2600000819656998E-4</c:v>
                </c:pt>
                <c:pt idx="104">
                  <c:v>-4.3459999942569993E-3</c:v>
                </c:pt>
                <c:pt idx="105">
                  <c:v>-3.4600000071804971E-4</c:v>
                </c:pt>
                <c:pt idx="106">
                  <c:v>2.7520000003278255E-3</c:v>
                </c:pt>
                <c:pt idx="107">
                  <c:v>4.1300000011688098E-3</c:v>
                </c:pt>
                <c:pt idx="108">
                  <c:v>-2.5959999911719933E-3</c:v>
                </c:pt>
                <c:pt idx="109">
                  <c:v>-2.0709999953396618E-3</c:v>
                </c:pt>
                <c:pt idx="110">
                  <c:v>-7.8119999961927533E-3</c:v>
                </c:pt>
                <c:pt idx="111">
                  <c:v>2.0200000290060416E-4</c:v>
                </c:pt>
                <c:pt idx="112">
                  <c:v>-2.7839999966090545E-3</c:v>
                </c:pt>
                <c:pt idx="113">
                  <c:v>-6.7349999953876249E-3</c:v>
                </c:pt>
                <c:pt idx="114">
                  <c:v>-2.6859999925363809E-3</c:v>
                </c:pt>
                <c:pt idx="115">
                  <c:v>-1.6859999959706329E-3</c:v>
                </c:pt>
                <c:pt idx="116">
                  <c:v>1.3140000082785264E-3</c:v>
                </c:pt>
                <c:pt idx="117">
                  <c:v>6.0800000210292637E-4</c:v>
                </c:pt>
                <c:pt idx="118">
                  <c:v>-1.370999998471234E-3</c:v>
                </c:pt>
                <c:pt idx="119">
                  <c:v>-4.2309999917051755E-3</c:v>
                </c:pt>
                <c:pt idx="120">
                  <c:v>4.965000000083819E-3</c:v>
                </c:pt>
                <c:pt idx="121">
                  <c:v>-1.7409999927622266E-3</c:v>
                </c:pt>
                <c:pt idx="122">
                  <c:v>-2.692000001843553E-3</c:v>
                </c:pt>
                <c:pt idx="123">
                  <c:v>1.6650000034132972E-3</c:v>
                </c:pt>
                <c:pt idx="124">
                  <c:v>-7.1039999966160394E-3</c:v>
                </c:pt>
                <c:pt idx="125">
                  <c:v>6.0710000034305267E-3</c:v>
                </c:pt>
                <c:pt idx="126">
                  <c:v>5.2390000055311248E-3</c:v>
                </c:pt>
                <c:pt idx="127">
                  <c:v>2.6700000307755545E-4</c:v>
                </c:pt>
                <c:pt idx="128">
                  <c:v>-2.8009999950882047E-3</c:v>
                </c:pt>
                <c:pt idx="129">
                  <c:v>-4.6050000019022264E-3</c:v>
                </c:pt>
                <c:pt idx="130">
                  <c:v>-2.0519999961834401E-3</c:v>
                </c:pt>
                <c:pt idx="131">
                  <c:v>-1.9889999966835603E-3</c:v>
                </c:pt>
                <c:pt idx="132">
                  <c:v>3.5990000033052638E-3</c:v>
                </c:pt>
                <c:pt idx="133">
                  <c:v>8.3970000050612725E-3</c:v>
                </c:pt>
                <c:pt idx="134">
                  <c:v>-4.196999994746875E-3</c:v>
                </c:pt>
                <c:pt idx="135">
                  <c:v>1.610000035725534E-4</c:v>
                </c:pt>
                <c:pt idx="136">
                  <c:v>-1.2349999960861169E-3</c:v>
                </c:pt>
                <c:pt idx="137">
                  <c:v>-1.9269999975222163E-3</c:v>
                </c:pt>
                <c:pt idx="138">
                  <c:v>-5.7799999995040707E-3</c:v>
                </c:pt>
                <c:pt idx="139">
                  <c:v>3.2199999986914918E-3</c:v>
                </c:pt>
                <c:pt idx="140">
                  <c:v>2.3670000009587966E-3</c:v>
                </c:pt>
                <c:pt idx="141">
                  <c:v>5.4650000020046718E-3</c:v>
                </c:pt>
                <c:pt idx="142">
                  <c:v>-2.2759999919799156E-3</c:v>
                </c:pt>
                <c:pt idx="143">
                  <c:v>-1.1779999986174516E-3</c:v>
                </c:pt>
                <c:pt idx="144">
                  <c:v>-6.4199999978882261E-3</c:v>
                </c:pt>
                <c:pt idx="145">
                  <c:v>1.6290000057779253E-3</c:v>
                </c:pt>
                <c:pt idx="146">
                  <c:v>1.6780000078142621E-3</c:v>
                </c:pt>
                <c:pt idx="147">
                  <c:v>9.678000002168119E-3</c:v>
                </c:pt>
                <c:pt idx="148">
                  <c:v>-9.1259999971953221E-3</c:v>
                </c:pt>
                <c:pt idx="149">
                  <c:v>-8.1259999933536164E-3</c:v>
                </c:pt>
                <c:pt idx="150">
                  <c:v>1.8200000340584666E-4</c:v>
                </c:pt>
                <c:pt idx="151">
                  <c:v>-1.6569999934290536E-3</c:v>
                </c:pt>
                <c:pt idx="152">
                  <c:v>-4.3139999979757704E-3</c:v>
                </c:pt>
                <c:pt idx="153">
                  <c:v>-3.206999994290527E-3</c:v>
                </c:pt>
                <c:pt idx="154">
                  <c:v>2.8910000037285499E-3</c:v>
                </c:pt>
                <c:pt idx="155">
                  <c:v>-1.6679999971529469E-3</c:v>
                </c:pt>
                <c:pt idx="156">
                  <c:v>3.1930000041029416E-3</c:v>
                </c:pt>
                <c:pt idx="157">
                  <c:v>-6.5999999787891284E-4</c:v>
                </c:pt>
                <c:pt idx="158">
                  <c:v>-1.0302999995474238E-2</c:v>
                </c:pt>
                <c:pt idx="159">
                  <c:v>-1.2050000004819594E-3</c:v>
                </c:pt>
                <c:pt idx="160">
                  <c:v>-8.4499999502440915E-4</c:v>
                </c:pt>
                <c:pt idx="161">
                  <c:v>-9.5860000001266599E-3</c:v>
                </c:pt>
                <c:pt idx="162">
                  <c:v>7.570000016130507E-4</c:v>
                </c:pt>
                <c:pt idx="163">
                  <c:v>3.8060000006225891E-3</c:v>
                </c:pt>
                <c:pt idx="164">
                  <c:v>-7.0959999939077534E-3</c:v>
                </c:pt>
                <c:pt idx="165">
                  <c:v>-2.8399999428074807E-4</c:v>
                </c:pt>
                <c:pt idx="166">
                  <c:v>1.9610000017564744E-3</c:v>
                </c:pt>
                <c:pt idx="167">
                  <c:v>2.2000000171829015E-4</c:v>
                </c:pt>
                <c:pt idx="168">
                  <c:v>-9.2399999994086102E-4</c:v>
                </c:pt>
                <c:pt idx="169">
                  <c:v>4.1250000067520887E-3</c:v>
                </c:pt>
                <c:pt idx="170">
                  <c:v>7.2720000025583431E-3</c:v>
                </c:pt>
                <c:pt idx="171">
                  <c:v>2.7270000064163469E-3</c:v>
                </c:pt>
                <c:pt idx="172">
                  <c:v>-5.7689999957801774E-3</c:v>
                </c:pt>
                <c:pt idx="173">
                  <c:v>5.1850000018021092E-3</c:v>
                </c:pt>
                <c:pt idx="174">
                  <c:v>2.8300000121816993E-4</c:v>
                </c:pt>
                <c:pt idx="175">
                  <c:v>8.4790000037173741E-3</c:v>
                </c:pt>
                <c:pt idx="176">
                  <c:v>-9.1639999955077656E-3</c:v>
                </c:pt>
                <c:pt idx="177">
                  <c:v>-2.1149999956833199E-3</c:v>
                </c:pt>
                <c:pt idx="178">
                  <c:v>1.1032000002160203E-2</c:v>
                </c:pt>
                <c:pt idx="179">
                  <c:v>5.242000006546732E-3</c:v>
                </c:pt>
                <c:pt idx="180">
                  <c:v>4.3800000275950879E-4</c:v>
                </c:pt>
                <c:pt idx="181">
                  <c:v>1.244099999894388E-2</c:v>
                </c:pt>
                <c:pt idx="182">
                  <c:v>2.7490000065881759E-3</c:v>
                </c:pt>
                <c:pt idx="183">
                  <c:v>3.8960000019869767E-3</c:v>
                </c:pt>
                <c:pt idx="184">
                  <c:v>-1.7189999925903976E-3</c:v>
                </c:pt>
                <c:pt idx="185">
                  <c:v>3.4979999982169829E-3</c:v>
                </c:pt>
                <c:pt idx="186">
                  <c:v>8.9530000041122548E-3</c:v>
                </c:pt>
                <c:pt idx="187">
                  <c:v>-7.6409999965108E-3</c:v>
                </c:pt>
                <c:pt idx="188">
                  <c:v>-2.1279999928083271E-3</c:v>
                </c:pt>
                <c:pt idx="189">
                  <c:v>2.9700000013690442E-3</c:v>
                </c:pt>
                <c:pt idx="190">
                  <c:v>1.5215000006719492E-2</c:v>
                </c:pt>
                <c:pt idx="191">
                  <c:v>7.6350000017555431E-3</c:v>
                </c:pt>
                <c:pt idx="192">
                  <c:v>-2.5669999959063716E-3</c:v>
                </c:pt>
                <c:pt idx="193">
                  <c:v>-5.66999995498918E-4</c:v>
                </c:pt>
                <c:pt idx="194">
                  <c:v>9.9810000028810464E-3</c:v>
                </c:pt>
                <c:pt idx="195">
                  <c:v>2.5830000013229437E-3</c:v>
                </c:pt>
                <c:pt idx="196">
                  <c:v>1.359000000229571E-2</c:v>
                </c:pt>
                <c:pt idx="197">
                  <c:v>3.603999997721985E-3</c:v>
                </c:pt>
                <c:pt idx="198">
                  <c:v>1.6810000088298693E-3</c:v>
                </c:pt>
                <c:pt idx="199">
                  <c:v>4.681000005803071E-3</c:v>
                </c:pt>
                <c:pt idx="200">
                  <c:v>8.842000002914574E-3</c:v>
                </c:pt>
                <c:pt idx="201">
                  <c:v>5.8770000032382086E-3</c:v>
                </c:pt>
                <c:pt idx="202">
                  <c:v>3.2830000054673292E-3</c:v>
                </c:pt>
                <c:pt idx="203">
                  <c:v>4.2830000093090348E-3</c:v>
                </c:pt>
                <c:pt idx="204">
                  <c:v>-3.6679999975604005E-3</c:v>
                </c:pt>
                <c:pt idx="205">
                  <c:v>2.3320000036619604E-3</c:v>
                </c:pt>
                <c:pt idx="206">
                  <c:v>9.3320000014500692E-3</c:v>
                </c:pt>
                <c:pt idx="207">
                  <c:v>5.3810000026714988E-3</c:v>
                </c:pt>
                <c:pt idx="208">
                  <c:v>9.3810000034864061E-3</c:v>
                </c:pt>
                <c:pt idx="209">
                  <c:v>2.2450000033131801E-3</c:v>
                </c:pt>
                <c:pt idx="210">
                  <c:v>6.4550000024610199E-3</c:v>
                </c:pt>
                <c:pt idx="211">
                  <c:v>7.7140000066719949E-3</c:v>
                </c:pt>
                <c:pt idx="212">
                  <c:v>6.7490000001271255E-3</c:v>
                </c:pt>
                <c:pt idx="213">
                  <c:v>7.9800000094110146E-4</c:v>
                </c:pt>
                <c:pt idx="214">
                  <c:v>9.0570000029401854E-3</c:v>
                </c:pt>
                <c:pt idx="215">
                  <c:v>2.4980000016512349E-3</c:v>
                </c:pt>
                <c:pt idx="216">
                  <c:v>4.6540000039385632E-3</c:v>
                </c:pt>
                <c:pt idx="217">
                  <c:v>-7.3869999978342094E-3</c:v>
                </c:pt>
                <c:pt idx="218">
                  <c:v>-7.3869999978342094E-3</c:v>
                </c:pt>
                <c:pt idx="219">
                  <c:v>-4.3870000008610077E-3</c:v>
                </c:pt>
                <c:pt idx="220">
                  <c:v>-4.3870000008610077E-3</c:v>
                </c:pt>
                <c:pt idx="221">
                  <c:v>-3.8700000004610047E-4</c:v>
                </c:pt>
                <c:pt idx="222">
                  <c:v>1.66200000239769E-3</c:v>
                </c:pt>
                <c:pt idx="223">
                  <c:v>1.66200000239769E-3</c:v>
                </c:pt>
                <c:pt idx="224">
                  <c:v>2.1110000016051345E-3</c:v>
                </c:pt>
                <c:pt idx="225">
                  <c:v>-7.2499999805586413E-4</c:v>
                </c:pt>
                <c:pt idx="226">
                  <c:v>1.2324000002990942E-2</c:v>
                </c:pt>
                <c:pt idx="227">
                  <c:v>1.5877000005275477E-2</c:v>
                </c:pt>
                <c:pt idx="228">
                  <c:v>1.0479000004124828E-2</c:v>
                </c:pt>
                <c:pt idx="229">
                  <c:v>-6.2589999943156727E-3</c:v>
                </c:pt>
                <c:pt idx="230">
                  <c:v>-1.2589999969350174E-3</c:v>
                </c:pt>
                <c:pt idx="231">
                  <c:v>3.7410000077215955E-3</c:v>
                </c:pt>
                <c:pt idx="232">
                  <c:v>1.1741000002075452E-2</c:v>
                </c:pt>
                <c:pt idx="233">
                  <c:v>-6.7060000001220033E-3</c:v>
                </c:pt>
                <c:pt idx="234">
                  <c:v>-8.74699999258155E-3</c:v>
                </c:pt>
                <c:pt idx="235">
                  <c:v>7.149999997636769E-3</c:v>
                </c:pt>
                <c:pt idx="236">
                  <c:v>4.9300000682706013E-4</c:v>
                </c:pt>
                <c:pt idx="237">
                  <c:v>2.8500000044004992E-3</c:v>
                </c:pt>
                <c:pt idx="238">
                  <c:v>1.0010999998485204E-2</c:v>
                </c:pt>
                <c:pt idx="239">
                  <c:v>1.4520000040647574E-3</c:v>
                </c:pt>
                <c:pt idx="241">
                  <c:v>1.045200000226032E-2</c:v>
                </c:pt>
                <c:pt idx="242">
                  <c:v>1.246000000537606E-2</c:v>
                </c:pt>
                <c:pt idx="243">
                  <c:v>1.2669999996433035E-3</c:v>
                </c:pt>
                <c:pt idx="244">
                  <c:v>6.3650000083725899E-3</c:v>
                </c:pt>
                <c:pt idx="245">
                  <c:v>8.4140000035404228E-3</c:v>
                </c:pt>
                <c:pt idx="246">
                  <c:v>-1.1309999972581863E-3</c:v>
                </c:pt>
                <c:pt idx="247">
                  <c:v>9.8690000013448298E-3</c:v>
                </c:pt>
                <c:pt idx="248">
                  <c:v>4.0650000009918585E-3</c:v>
                </c:pt>
                <c:pt idx="249">
                  <c:v>6.4220000058412552E-3</c:v>
                </c:pt>
                <c:pt idx="250">
                  <c:v>8.7160000039148144E-3</c:v>
                </c:pt>
                <c:pt idx="251">
                  <c:v>7.8310000026249327E-3</c:v>
                </c:pt>
                <c:pt idx="252">
                  <c:v>1.202700000430923E-2</c:v>
                </c:pt>
                <c:pt idx="253">
                  <c:v>-1.0811999993165955E-2</c:v>
                </c:pt>
                <c:pt idx="254">
                  <c:v>-8.1199999840464443E-4</c:v>
                </c:pt>
                <c:pt idx="255">
                  <c:v>2.1880000058445148E-3</c:v>
                </c:pt>
                <c:pt idx="256">
                  <c:v>2.1880000058445148E-3</c:v>
                </c:pt>
                <c:pt idx="257">
                  <c:v>3.1880000024102628E-3</c:v>
                </c:pt>
                <c:pt idx="258">
                  <c:v>1.5188000004854985E-2</c:v>
                </c:pt>
                <c:pt idx="259">
                  <c:v>-4.5669999963138252E-3</c:v>
                </c:pt>
                <c:pt idx="260">
                  <c:v>7.5800000049639493E-3</c:v>
                </c:pt>
                <c:pt idx="261">
                  <c:v>6.9369999982882291E-3</c:v>
                </c:pt>
                <c:pt idx="262">
                  <c:v>2.4900000062189065E-3</c:v>
                </c:pt>
                <c:pt idx="263">
                  <c:v>5.2970000033383258E-3</c:v>
                </c:pt>
                <c:pt idx="264">
                  <c:v>3.4440000090398826E-3</c:v>
                </c:pt>
                <c:pt idx="265">
                  <c:v>8.8990000076591969E-3</c:v>
                </c:pt>
                <c:pt idx="266">
                  <c:v>3.095000000030268E-3</c:v>
                </c:pt>
                <c:pt idx="267">
                  <c:v>2.354000011109747E-3</c:v>
                </c:pt>
                <c:pt idx="268">
                  <c:v>-5.6350000013480894E-3</c:v>
                </c:pt>
                <c:pt idx="269">
                  <c:v>1.3650000037159771E-3</c:v>
                </c:pt>
                <c:pt idx="270">
                  <c:v>2.3650000002817251E-3</c:v>
                </c:pt>
                <c:pt idx="271">
                  <c:v>5.3650000045308843E-3</c:v>
                </c:pt>
                <c:pt idx="272">
                  <c:v>1.4365000002726447E-2</c:v>
                </c:pt>
                <c:pt idx="273">
                  <c:v>1.241400000435533E-2</c:v>
                </c:pt>
                <c:pt idx="274">
                  <c:v>1.6659000008075964E-2</c:v>
                </c:pt>
                <c:pt idx="275">
                  <c:v>3.0650000044261105E-3</c:v>
                </c:pt>
                <c:pt idx="276">
                  <c:v>1.1425000004237518E-2</c:v>
                </c:pt>
                <c:pt idx="277">
                  <c:v>8.5719999988214113E-3</c:v>
                </c:pt>
                <c:pt idx="278">
                  <c:v>4.7820000108913518E-3</c:v>
                </c:pt>
                <c:pt idx="279">
                  <c:v>-1.8259999924339354E-3</c:v>
                </c:pt>
                <c:pt idx="280">
                  <c:v>1.1244000001170207E-2</c:v>
                </c:pt>
                <c:pt idx="281">
                  <c:v>1.8038000001979526E-2</c:v>
                </c:pt>
                <c:pt idx="282">
                  <c:v>4.797000001417473E-3</c:v>
                </c:pt>
                <c:pt idx="283">
                  <c:v>5.3970000008121133E-3</c:v>
                </c:pt>
                <c:pt idx="284">
                  <c:v>7.9459999979007989E-3</c:v>
                </c:pt>
                <c:pt idx="285">
                  <c:v>1.068900000245776E-2</c:v>
                </c:pt>
                <c:pt idx="286">
                  <c:v>1.3242000000900589E-2</c:v>
                </c:pt>
                <c:pt idx="287">
                  <c:v>-1.9969999921158887E-3</c:v>
                </c:pt>
                <c:pt idx="288">
                  <c:v>1.1452000006102026E-2</c:v>
                </c:pt>
                <c:pt idx="289">
                  <c:v>-1.6509999986737967E-3</c:v>
                </c:pt>
                <c:pt idx="290">
                  <c:v>1.9149000007018913E-2</c:v>
                </c:pt>
                <c:pt idx="291">
                  <c:v>1.7602000007173046E-2</c:v>
                </c:pt>
                <c:pt idx="292">
                  <c:v>9.9590000027092174E-3</c:v>
                </c:pt>
                <c:pt idx="293">
                  <c:v>1.0414000003947876E-2</c:v>
                </c:pt>
                <c:pt idx="294">
                  <c:v>-1.7429999934392981E-3</c:v>
                </c:pt>
                <c:pt idx="295">
                  <c:v>8.806000005279202E-3</c:v>
                </c:pt>
                <c:pt idx="296">
                  <c:v>2.3855000006733462E-2</c:v>
                </c:pt>
                <c:pt idx="297">
                  <c:v>-2.2319999989122152E-3</c:v>
                </c:pt>
                <c:pt idx="298">
                  <c:v>3.368000005139038E-3</c:v>
                </c:pt>
                <c:pt idx="299">
                  <c:v>1.3068000000203028E-2</c:v>
                </c:pt>
                <c:pt idx="300">
                  <c:v>1.7268000003241468E-2</c:v>
                </c:pt>
                <c:pt idx="301">
                  <c:v>8.0170000073849224E-3</c:v>
                </c:pt>
                <c:pt idx="302">
                  <c:v>1.2217000003147405E-2</c:v>
                </c:pt>
                <c:pt idx="303">
                  <c:v>1.3617000004160218E-2</c:v>
                </c:pt>
                <c:pt idx="304">
                  <c:v>1.4317000001028646E-2</c:v>
                </c:pt>
                <c:pt idx="305">
                  <c:v>1.5017000005173031E-2</c:v>
                </c:pt>
                <c:pt idx="306">
                  <c:v>1.5017000005173031E-2</c:v>
                </c:pt>
                <c:pt idx="307">
                  <c:v>1.7017000005580485E-2</c:v>
                </c:pt>
                <c:pt idx="308">
                  <c:v>2.1217000001342967E-2</c:v>
                </c:pt>
                <c:pt idx="309">
                  <c:v>2.261700000235578E-2</c:v>
                </c:pt>
                <c:pt idx="310">
                  <c:v>1.4927000003808644E-2</c:v>
                </c:pt>
                <c:pt idx="311">
                  <c:v>7.4850000091828406E-3</c:v>
                </c:pt>
                <c:pt idx="312">
                  <c:v>1.2285000011615921E-2</c:v>
                </c:pt>
                <c:pt idx="313">
                  <c:v>1.5785000010509975E-2</c:v>
                </c:pt>
                <c:pt idx="314">
                  <c:v>1.9985000006272458E-2</c:v>
                </c:pt>
                <c:pt idx="315">
                  <c:v>2.0685000010416843E-2</c:v>
                </c:pt>
                <c:pt idx="316">
                  <c:v>2.5485000005573966E-2</c:v>
                </c:pt>
                <c:pt idx="317">
                  <c:v>2.6885000006586779E-2</c:v>
                </c:pt>
                <c:pt idx="318">
                  <c:v>2.3234000007505529E-2</c:v>
                </c:pt>
                <c:pt idx="368">
                  <c:v>1.6153999997186475E-2</c:v>
                </c:pt>
                <c:pt idx="369">
                  <c:v>1.8202999999630265E-2</c:v>
                </c:pt>
                <c:pt idx="391">
                  <c:v>1.4717999998538289E-2</c:v>
                </c:pt>
                <c:pt idx="396">
                  <c:v>1.8640000002051238E-2</c:v>
                </c:pt>
                <c:pt idx="469">
                  <c:v>-5.2699999941978604E-3</c:v>
                </c:pt>
                <c:pt idx="470">
                  <c:v>-2.2100000205682591E-4</c:v>
                </c:pt>
                <c:pt idx="471">
                  <c:v>-1.6999999934341758E-3</c:v>
                </c:pt>
                <c:pt idx="472">
                  <c:v>-5.094999993161764E-3</c:v>
                </c:pt>
                <c:pt idx="473">
                  <c:v>-9.8299999808659777E-4</c:v>
                </c:pt>
                <c:pt idx="474">
                  <c:v>-4.9759999965317547E-3</c:v>
                </c:pt>
                <c:pt idx="475">
                  <c:v>4.2830000020330772E-3</c:v>
                </c:pt>
                <c:pt idx="476">
                  <c:v>-7.6679999983753078E-3</c:v>
                </c:pt>
                <c:pt idx="477">
                  <c:v>1.1640000004263129E-2</c:v>
                </c:pt>
                <c:pt idx="478">
                  <c:v>-1.6709000003174879E-2</c:v>
                </c:pt>
                <c:pt idx="479">
                  <c:v>2.3890000011306256E-3</c:v>
                </c:pt>
                <c:pt idx="480">
                  <c:v>-1.512999995611608E-3</c:v>
                </c:pt>
                <c:pt idx="481">
                  <c:v>-1.2099999948986806E-3</c:v>
                </c:pt>
                <c:pt idx="482">
                  <c:v>7.7900000032968819E-3</c:v>
                </c:pt>
                <c:pt idx="483">
                  <c:v>5.0350000019534491E-3</c:v>
                </c:pt>
                <c:pt idx="484">
                  <c:v>6.0490000032586977E-3</c:v>
                </c:pt>
                <c:pt idx="485">
                  <c:v>2.4500000290572643E-4</c:v>
                </c:pt>
                <c:pt idx="486">
                  <c:v>6.5039999972213991E-3</c:v>
                </c:pt>
                <c:pt idx="488">
                  <c:v>1.6450000039185397E-3</c:v>
                </c:pt>
                <c:pt idx="489">
                  <c:v>-1.0242999996989965E-2</c:v>
                </c:pt>
                <c:pt idx="490">
                  <c:v>-3.2079999946290627E-3</c:v>
                </c:pt>
                <c:pt idx="491">
                  <c:v>-1.9489999976940453E-3</c:v>
                </c:pt>
                <c:pt idx="492">
                  <c:v>-4.9399999261368066E-4</c:v>
                </c:pt>
                <c:pt idx="493">
                  <c:v>4.3050000022049062E-3</c:v>
                </c:pt>
                <c:pt idx="494">
                  <c:v>-2.4499999926774763E-3</c:v>
                </c:pt>
                <c:pt idx="495">
                  <c:v>5.5000000429572538E-4</c:v>
                </c:pt>
                <c:pt idx="496">
                  <c:v>-2.4009999906411394E-3</c:v>
                </c:pt>
                <c:pt idx="497">
                  <c:v>5.5990000037127174E-3</c:v>
                </c:pt>
                <c:pt idx="498">
                  <c:v>-1.3379999945755117E-3</c:v>
                </c:pt>
                <c:pt idx="499">
                  <c:v>-5.9949999922537245E-3</c:v>
                </c:pt>
                <c:pt idx="501">
                  <c:v>-5.5399999910150655E-3</c:v>
                </c:pt>
                <c:pt idx="502">
                  <c:v>-3.1199999939417467E-3</c:v>
                </c:pt>
                <c:pt idx="503">
                  <c:v>-1.8889999992097728E-3</c:v>
                </c:pt>
                <c:pt idx="504">
                  <c:v>4.2090000060852617E-3</c:v>
                </c:pt>
                <c:pt idx="505">
                  <c:v>1.2209000000439119E-2</c:v>
                </c:pt>
                <c:pt idx="506">
                  <c:v>-3.5319999951752834E-3</c:v>
                </c:pt>
                <c:pt idx="507">
                  <c:v>-5.0099999498343095E-4</c:v>
                </c:pt>
                <c:pt idx="508">
                  <c:v>-5.4799999998067506E-3</c:v>
                </c:pt>
                <c:pt idx="509">
                  <c:v>1.5690000000176951E-3</c:v>
                </c:pt>
                <c:pt idx="510">
                  <c:v>-1.3819999949191697E-3</c:v>
                </c:pt>
                <c:pt idx="511">
                  <c:v>-6.0739999898942187E-3</c:v>
                </c:pt>
                <c:pt idx="512">
                  <c:v>3.0240000050980598E-3</c:v>
                </c:pt>
                <c:pt idx="513">
                  <c:v>6.0240000020712614E-3</c:v>
                </c:pt>
                <c:pt idx="514">
                  <c:v>-2.6539999962551519E-3</c:v>
                </c:pt>
                <c:pt idx="515">
                  <c:v>-2.5209999948856421E-3</c:v>
                </c:pt>
                <c:pt idx="516">
                  <c:v>-9.0700000146171078E-4</c:v>
                </c:pt>
                <c:pt idx="517">
                  <c:v>-1.3199999957578257E-3</c:v>
                </c:pt>
                <c:pt idx="519">
                  <c:v>-1.6259999974863604E-3</c:v>
                </c:pt>
                <c:pt idx="520">
                  <c:v>-1.3319999925442971E-3</c:v>
                </c:pt>
                <c:pt idx="521">
                  <c:v>-5.2799999684793875E-4</c:v>
                </c:pt>
                <c:pt idx="522">
                  <c:v>4.4720000078086741E-3</c:v>
                </c:pt>
                <c:pt idx="523">
                  <c:v>-1.4789999986533076E-3</c:v>
                </c:pt>
                <c:pt idx="524">
                  <c:v>1.5209999983198941E-3</c:v>
                </c:pt>
                <c:pt idx="525">
                  <c:v>-3.7999998312443495E-5</c:v>
                </c:pt>
                <c:pt idx="526">
                  <c:v>-3.0239999978221022E-3</c:v>
                </c:pt>
                <c:pt idx="527">
                  <c:v>-1.9749999992200173E-3</c:v>
                </c:pt>
                <c:pt idx="528">
                  <c:v>-9.7499999537831172E-4</c:v>
                </c:pt>
                <c:pt idx="529">
                  <c:v>3.2210000063059852E-3</c:v>
                </c:pt>
                <c:pt idx="530">
                  <c:v>-3.7159999992582016E-3</c:v>
                </c:pt>
                <c:pt idx="531">
                  <c:v>5.7800000649876893E-4</c:v>
                </c:pt>
                <c:pt idx="532">
                  <c:v>-5.2119999963906594E-3</c:v>
                </c:pt>
                <c:pt idx="533">
                  <c:v>2.7880000052391551E-3</c:v>
                </c:pt>
                <c:pt idx="534">
                  <c:v>-1.9039999970118515E-3</c:v>
                </c:pt>
                <c:pt idx="535">
                  <c:v>-6.5119999999296851E-3</c:v>
                </c:pt>
                <c:pt idx="536">
                  <c:v>-2.9639999993378296E-3</c:v>
                </c:pt>
                <c:pt idx="537">
                  <c:v>-1.3439999966067262E-3</c:v>
                </c:pt>
                <c:pt idx="538">
                  <c:v>-7.4519999980111606E-3</c:v>
                </c:pt>
                <c:pt idx="539">
                  <c:v>-1.8009999985224567E-3</c:v>
                </c:pt>
                <c:pt idx="540">
                  <c:v>-8.3509999967645854E-3</c:v>
                </c:pt>
                <c:pt idx="541">
                  <c:v>6.4900000143097714E-4</c:v>
                </c:pt>
                <c:pt idx="542">
                  <c:v>-3.0199999309843406E-4</c:v>
                </c:pt>
                <c:pt idx="543">
                  <c:v>7.4699999822769314E-4</c:v>
                </c:pt>
                <c:pt idx="544">
                  <c:v>-1.0499999989406206E-3</c:v>
                </c:pt>
                <c:pt idx="545">
                  <c:v>-4.9939999953494407E-3</c:v>
                </c:pt>
                <c:pt idx="546">
                  <c:v>-2.6999999972758815E-3</c:v>
                </c:pt>
                <c:pt idx="547">
                  <c:v>-4.6369999981834553E-3</c:v>
                </c:pt>
                <c:pt idx="548">
                  <c:v>4.3740000037360005E-3</c:v>
                </c:pt>
                <c:pt idx="549">
                  <c:v>-2.339999919058755E-4</c:v>
                </c:pt>
                <c:pt idx="550">
                  <c:v>1.7800000059651211E-3</c:v>
                </c:pt>
                <c:pt idx="551">
                  <c:v>-6.809999977122061E-4</c:v>
                </c:pt>
                <c:pt idx="552">
                  <c:v>-2.2229999958653934E-3</c:v>
                </c:pt>
                <c:pt idx="553">
                  <c:v>7.2320000035688281E-3</c:v>
                </c:pt>
                <c:pt idx="554">
                  <c:v>2.5890000033541583E-3</c:v>
                </c:pt>
                <c:pt idx="555">
                  <c:v>5.7359999991604127E-3</c:v>
                </c:pt>
                <c:pt idx="556">
                  <c:v>8.3400000585243106E-4</c:v>
                </c:pt>
                <c:pt idx="557">
                  <c:v>8.1000000500353053E-4</c:v>
                </c:pt>
                <c:pt idx="558">
                  <c:v>1.0055000006104819E-2</c:v>
                </c:pt>
                <c:pt idx="559">
                  <c:v>1.2160000042058527E-3</c:v>
                </c:pt>
                <c:pt idx="560">
                  <c:v>-7.0000000414438546E-4</c:v>
                </c:pt>
                <c:pt idx="561">
                  <c:v>2.4470000062137842E-3</c:v>
                </c:pt>
                <c:pt idx="562">
                  <c:v>-6.5389999945182353E-3</c:v>
                </c:pt>
                <c:pt idx="563">
                  <c:v>-5.0399999599903822E-4</c:v>
                </c:pt>
                <c:pt idx="564">
                  <c:v>4.5450000034179538E-3</c:v>
                </c:pt>
                <c:pt idx="565">
                  <c:v>2.6570000045467168E-3</c:v>
                </c:pt>
                <c:pt idx="566">
                  <c:v>-1.6919999980018474E-3</c:v>
                </c:pt>
                <c:pt idx="567">
                  <c:v>3.1150000068009831E-3</c:v>
                </c:pt>
                <c:pt idx="568">
                  <c:v>-5.6809999950928614E-3</c:v>
                </c:pt>
                <c:pt idx="569">
                  <c:v>-6.8739999915123917E-3</c:v>
                </c:pt>
                <c:pt idx="570">
                  <c:v>-2.7199999749427661E-4</c:v>
                </c:pt>
                <c:pt idx="571">
                  <c:v>5.8260000005248003E-3</c:v>
                </c:pt>
                <c:pt idx="572">
                  <c:v>-2.1249999917927198E-3</c:v>
                </c:pt>
                <c:pt idx="573">
                  <c:v>8.1829999980982393E-3</c:v>
                </c:pt>
                <c:pt idx="574">
                  <c:v>6.6000000006170012E-3</c:v>
                </c:pt>
                <c:pt idx="575">
                  <c:v>6.6980000046896748E-3</c:v>
                </c:pt>
                <c:pt idx="576">
                  <c:v>1.2698000005912036E-2</c:v>
                </c:pt>
                <c:pt idx="577">
                  <c:v>4.5940000054542907E-3</c:v>
                </c:pt>
                <c:pt idx="578">
                  <c:v>-5.0399999963701703E-3</c:v>
                </c:pt>
                <c:pt idx="579">
                  <c:v>-3.0399999959627166E-3</c:v>
                </c:pt>
                <c:pt idx="580">
                  <c:v>6.4990000028046779E-3</c:v>
                </c:pt>
                <c:pt idx="581">
                  <c:v>-4.3890000015380792E-3</c:v>
                </c:pt>
                <c:pt idx="582">
                  <c:v>2.6110000035259873E-3</c:v>
                </c:pt>
                <c:pt idx="583">
                  <c:v>-3.2419999915873632E-3</c:v>
                </c:pt>
                <c:pt idx="584">
                  <c:v>5.8070000086445361E-3</c:v>
                </c:pt>
                <c:pt idx="585">
                  <c:v>-1.9969999993918464E-3</c:v>
                </c:pt>
                <c:pt idx="586">
                  <c:v>-3.983000002335757E-3</c:v>
                </c:pt>
                <c:pt idx="587">
                  <c:v>1.0170000023208559E-3</c:v>
                </c:pt>
                <c:pt idx="588">
                  <c:v>4.0520000038668513E-3</c:v>
                </c:pt>
                <c:pt idx="589">
                  <c:v>-1.6399999949499033E-3</c:v>
                </c:pt>
                <c:pt idx="590">
                  <c:v>4.5560000071418472E-3</c:v>
                </c:pt>
                <c:pt idx="591">
                  <c:v>2.9130000039003789E-3</c:v>
                </c:pt>
                <c:pt idx="592">
                  <c:v>1.3680000047315843E-3</c:v>
                </c:pt>
                <c:pt idx="593">
                  <c:v>-3.7349999984144233E-3</c:v>
                </c:pt>
                <c:pt idx="594">
                  <c:v>8.3359999989625067E-3</c:v>
                </c:pt>
                <c:pt idx="595">
                  <c:v>3.4200000009150244E-3</c:v>
                </c:pt>
                <c:pt idx="596">
                  <c:v>5.1200000016251579E-3</c:v>
                </c:pt>
                <c:pt idx="597">
                  <c:v>4.2810000013560057E-3</c:v>
                </c:pt>
                <c:pt idx="598">
                  <c:v>4.3790000054286793E-3</c:v>
                </c:pt>
                <c:pt idx="599">
                  <c:v>7.5260000012349337E-3</c:v>
                </c:pt>
                <c:pt idx="600">
                  <c:v>2.8340000062598847E-3</c:v>
                </c:pt>
                <c:pt idx="601">
                  <c:v>4.0389999994658865E-3</c:v>
                </c:pt>
                <c:pt idx="602">
                  <c:v>1.6900000046007335E-3</c:v>
                </c:pt>
                <c:pt idx="603">
                  <c:v>-1.599999814061448E-5</c:v>
                </c:pt>
                <c:pt idx="604">
                  <c:v>3.300000389572233E-5</c:v>
                </c:pt>
                <c:pt idx="605">
                  <c:v>2.4390000035054982E-3</c:v>
                </c:pt>
                <c:pt idx="606">
                  <c:v>5.4390000077546574E-3</c:v>
                </c:pt>
                <c:pt idx="607">
                  <c:v>3.7470000024768524E-3</c:v>
                </c:pt>
                <c:pt idx="608">
                  <c:v>4.398000004584901E-3</c:v>
                </c:pt>
                <c:pt idx="609">
                  <c:v>3.5200000274926424E-4</c:v>
                </c:pt>
                <c:pt idx="610">
                  <c:v>3.4500000037951395E-3</c:v>
                </c:pt>
                <c:pt idx="611">
                  <c:v>1.5130000101635233E-3</c:v>
                </c:pt>
                <c:pt idx="612">
                  <c:v>1.7300000035902485E-3</c:v>
                </c:pt>
                <c:pt idx="613">
                  <c:v>2.7580000023590401E-3</c:v>
                </c:pt>
                <c:pt idx="614">
                  <c:v>6.1150000037741847E-3</c:v>
                </c:pt>
                <c:pt idx="615">
                  <c:v>-1.6189999951166101E-3</c:v>
                </c:pt>
                <c:pt idx="616">
                  <c:v>3.3630000034463592E-3</c:v>
                </c:pt>
                <c:pt idx="617">
                  <c:v>1.0770000008051284E-3</c:v>
                </c:pt>
                <c:pt idx="618">
                  <c:v>4.7170000034384429E-3</c:v>
                </c:pt>
                <c:pt idx="619">
                  <c:v>4.5780000000377186E-3</c:v>
                </c:pt>
                <c:pt idx="620">
                  <c:v>4.837000000406988E-3</c:v>
                </c:pt>
                <c:pt idx="621">
                  <c:v>4.9350000044796616E-3</c:v>
                </c:pt>
                <c:pt idx="622">
                  <c:v>1.8000000272877514E-4</c:v>
                </c:pt>
                <c:pt idx="623">
                  <c:v>4.194000008283183E-3</c:v>
                </c:pt>
                <c:pt idx="624">
                  <c:v>-4.6299999667098746E-4</c:v>
                </c:pt>
                <c:pt idx="625">
                  <c:v>2.8940000047441572E-3</c:v>
                </c:pt>
                <c:pt idx="626">
                  <c:v>-2.4599999960628338E-3</c:v>
                </c:pt>
                <c:pt idx="629">
                  <c:v>-2.7949999930569902E-3</c:v>
                </c:pt>
                <c:pt idx="630">
                  <c:v>-1.1329999979352579E-3</c:v>
                </c:pt>
                <c:pt idx="631">
                  <c:v>4.867000003287103E-3</c:v>
                </c:pt>
                <c:pt idx="632">
                  <c:v>5.9650000039255247E-3</c:v>
                </c:pt>
                <c:pt idx="633">
                  <c:v>-5.9859999964828603E-3</c:v>
                </c:pt>
                <c:pt idx="634">
                  <c:v>4.0140000055544078E-3</c:v>
                </c:pt>
                <c:pt idx="635">
                  <c:v>6.0280000034254044E-3</c:v>
                </c:pt>
                <c:pt idx="636">
                  <c:v>2.0629999999073334E-3</c:v>
                </c:pt>
                <c:pt idx="637">
                  <c:v>1.0025000010500662E-2</c:v>
                </c:pt>
                <c:pt idx="638">
                  <c:v>6.1720000085188076E-3</c:v>
                </c:pt>
                <c:pt idx="639">
                  <c:v>-5.4709999967599288E-3</c:v>
                </c:pt>
                <c:pt idx="640">
                  <c:v>-4.709999993792735E-4</c:v>
                </c:pt>
                <c:pt idx="641">
                  <c:v>3.1890000100247562E-3</c:v>
                </c:pt>
                <c:pt idx="642">
                  <c:v>4.5890000037616119E-3</c:v>
                </c:pt>
                <c:pt idx="643">
                  <c:v>-3.1299999682232738E-4</c:v>
                </c:pt>
                <c:pt idx="644">
                  <c:v>5.6870000044000335E-3</c:v>
                </c:pt>
                <c:pt idx="645">
                  <c:v>3.0929999993531965E-3</c:v>
                </c:pt>
                <c:pt idx="646">
                  <c:v>8.6460000020451844E-3</c:v>
                </c:pt>
                <c:pt idx="647">
                  <c:v>-6.9479999947361648E-3</c:v>
                </c:pt>
                <c:pt idx="648">
                  <c:v>2.0520000034593977E-3</c:v>
                </c:pt>
                <c:pt idx="649">
                  <c:v>2.9490000015357509E-3</c:v>
                </c:pt>
                <c:pt idx="650">
                  <c:v>6.6980000046896748E-3</c:v>
                </c:pt>
                <c:pt idx="651">
                  <c:v>7.6980000012554228E-3</c:v>
                </c:pt>
                <c:pt idx="652">
                  <c:v>7.0690000065951608E-3</c:v>
                </c:pt>
                <c:pt idx="653">
                  <c:v>3.1180000005406328E-3</c:v>
                </c:pt>
                <c:pt idx="654">
                  <c:v>4.1530000016791746E-3</c:v>
                </c:pt>
                <c:pt idx="655">
                  <c:v>5.3140000090934336E-3</c:v>
                </c:pt>
                <c:pt idx="656">
                  <c:v>6.6570000053616241E-3</c:v>
                </c:pt>
                <c:pt idx="657">
                  <c:v>4.1120000096270815E-3</c:v>
                </c:pt>
                <c:pt idx="658">
                  <c:v>4.3660000010277145E-3</c:v>
                </c:pt>
                <c:pt idx="659">
                  <c:v>6.3250000093830749E-3</c:v>
                </c:pt>
                <c:pt idx="660">
                  <c:v>1.3521000000764616E-2</c:v>
                </c:pt>
                <c:pt idx="661">
                  <c:v>4.7170000107144006E-3</c:v>
                </c:pt>
                <c:pt idx="662">
                  <c:v>1.0731000009400304E-2</c:v>
                </c:pt>
                <c:pt idx="663">
                  <c:v>8.7740000017220154E-3</c:v>
                </c:pt>
                <c:pt idx="664">
                  <c:v>8.0990000060410239E-3</c:v>
                </c:pt>
                <c:pt idx="665">
                  <c:v>5.1480000038282014E-3</c:v>
                </c:pt>
                <c:pt idx="666">
                  <c:v>1.178500000241911E-2</c:v>
                </c:pt>
                <c:pt idx="667">
                  <c:v>1.0551000006671529E-2</c:v>
                </c:pt>
                <c:pt idx="668">
                  <c:v>1.7565000001923181E-2</c:v>
                </c:pt>
                <c:pt idx="669">
                  <c:v>1.3858999998774379E-2</c:v>
                </c:pt>
                <c:pt idx="670">
                  <c:v>1.3908000000810716E-2</c:v>
                </c:pt>
                <c:pt idx="671">
                  <c:v>1.2104000001272652E-2</c:v>
                </c:pt>
                <c:pt idx="672">
                  <c:v>1.3804000009258743E-2</c:v>
                </c:pt>
                <c:pt idx="673">
                  <c:v>1.5156000008573756E-2</c:v>
                </c:pt>
                <c:pt idx="674">
                  <c:v>1.7611000002943911E-2</c:v>
                </c:pt>
                <c:pt idx="675">
                  <c:v>1.3758000000962056E-2</c:v>
                </c:pt>
                <c:pt idx="676">
                  <c:v>1.4207000000169501E-2</c:v>
                </c:pt>
                <c:pt idx="677">
                  <c:v>1.5807000003405847E-2</c:v>
                </c:pt>
                <c:pt idx="678">
                  <c:v>1.8129000003682449E-2</c:v>
                </c:pt>
                <c:pt idx="679">
                  <c:v>1.1163999995915219E-2</c:v>
                </c:pt>
                <c:pt idx="680">
                  <c:v>1.321299999835901E-2</c:v>
                </c:pt>
                <c:pt idx="681">
                  <c:v>1.7212999999173917E-2</c:v>
                </c:pt>
                <c:pt idx="683">
                  <c:v>1.1864000000059605E-2</c:v>
                </c:pt>
                <c:pt idx="684">
                  <c:v>1.4878000009048264E-2</c:v>
                </c:pt>
                <c:pt idx="685">
                  <c:v>1.8319000002520625E-2</c:v>
                </c:pt>
                <c:pt idx="686">
                  <c:v>1.3475000007019844E-2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DC-4A6B-A4BC-354F1DF5499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Active!$J$21:$J$709</c:f>
              <c:numCache>
                <c:formatCode>General</c:formatCode>
                <c:ptCount val="689"/>
                <c:pt idx="376">
                  <c:v>2.4933500004408415E-2</c:v>
                </c:pt>
                <c:pt idx="385">
                  <c:v>1.5343999999458902E-2</c:v>
                </c:pt>
                <c:pt idx="398">
                  <c:v>2.1219000002020039E-2</c:v>
                </c:pt>
                <c:pt idx="404">
                  <c:v>1.5047000000777189E-2</c:v>
                </c:pt>
                <c:pt idx="405">
                  <c:v>1.5900000005785841E-2</c:v>
                </c:pt>
                <c:pt idx="458">
                  <c:v>1.9442500000877772E-2</c:v>
                </c:pt>
                <c:pt idx="487">
                  <c:v>-8.8899999536806718E-4</c:v>
                </c:pt>
                <c:pt idx="500">
                  <c:v>-1.6949999917414971E-3</c:v>
                </c:pt>
                <c:pt idx="627">
                  <c:v>2.7689999988069758E-3</c:v>
                </c:pt>
                <c:pt idx="628">
                  <c:v>3.1690000032540411E-3</c:v>
                </c:pt>
                <c:pt idx="688">
                  <c:v>1.6360000001441222E-2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DC-4A6B-A4BC-354F1DF54996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Active!$K$21:$K$709</c:f>
              <c:numCache>
                <c:formatCode>General</c:formatCode>
                <c:ptCount val="689"/>
                <c:pt idx="240">
                  <c:v>4.452000001037959E-3</c:v>
                </c:pt>
                <c:pt idx="319">
                  <c:v>1.3600000005681068E-2</c:v>
                </c:pt>
                <c:pt idx="320">
                  <c:v>1.4777000003959984E-2</c:v>
                </c:pt>
                <c:pt idx="321">
                  <c:v>1.5277000005880836E-2</c:v>
                </c:pt>
                <c:pt idx="322">
                  <c:v>1.6277000002446584E-2</c:v>
                </c:pt>
                <c:pt idx="323">
                  <c:v>1.7589000002772082E-2</c:v>
                </c:pt>
                <c:pt idx="324">
                  <c:v>1.553500000591157E-2</c:v>
                </c:pt>
                <c:pt idx="325">
                  <c:v>1.903899999888381E-2</c:v>
                </c:pt>
                <c:pt idx="326">
                  <c:v>1.3137000001734123E-2</c:v>
                </c:pt>
                <c:pt idx="328">
                  <c:v>2.3983999999472871E-2</c:v>
                </c:pt>
                <c:pt idx="329">
                  <c:v>2.2257000004174188E-2</c:v>
                </c:pt>
                <c:pt idx="330">
                  <c:v>2.0341000003099907E-2</c:v>
                </c:pt>
                <c:pt idx="331">
                  <c:v>1.5390000000479631E-2</c:v>
                </c:pt>
                <c:pt idx="332">
                  <c:v>1.5837000006285962E-2</c:v>
                </c:pt>
                <c:pt idx="333">
                  <c:v>1.8894000000727829E-2</c:v>
                </c:pt>
                <c:pt idx="334">
                  <c:v>1.6543000005185604E-2</c:v>
                </c:pt>
                <c:pt idx="335">
                  <c:v>1.6943000002356712E-2</c:v>
                </c:pt>
                <c:pt idx="336">
                  <c:v>1.0300000001734588E-2</c:v>
                </c:pt>
                <c:pt idx="337">
                  <c:v>1.9260000000940636E-2</c:v>
                </c:pt>
                <c:pt idx="338">
                  <c:v>2.0147000002907589E-2</c:v>
                </c:pt>
                <c:pt idx="339">
                  <c:v>1.7303000000538304E-2</c:v>
                </c:pt>
                <c:pt idx="340">
                  <c:v>2.006200000323588E-2</c:v>
                </c:pt>
                <c:pt idx="341">
                  <c:v>1.7867000002297573E-2</c:v>
                </c:pt>
                <c:pt idx="342">
                  <c:v>1.758700000209501E-2</c:v>
                </c:pt>
                <c:pt idx="344">
                  <c:v>1.7479000001912937E-2</c:v>
                </c:pt>
                <c:pt idx="345">
                  <c:v>1.1329000000841916E-2</c:v>
                </c:pt>
                <c:pt idx="346">
                  <c:v>0</c:v>
                </c:pt>
                <c:pt idx="347">
                  <c:v>1.8431000004056841E-2</c:v>
                </c:pt>
                <c:pt idx="348">
                  <c:v>1.9531000005372334E-2</c:v>
                </c:pt>
                <c:pt idx="349">
                  <c:v>1.7453000000386965E-2</c:v>
                </c:pt>
                <c:pt idx="353">
                  <c:v>1.7292000004090369E-2</c:v>
                </c:pt>
                <c:pt idx="354">
                  <c:v>1.6939000001002569E-2</c:v>
                </c:pt>
                <c:pt idx="355">
                  <c:v>1.7698000003292691E-2</c:v>
                </c:pt>
                <c:pt idx="356">
                  <c:v>0</c:v>
                </c:pt>
                <c:pt idx="360">
                  <c:v>1.7434000001230743E-2</c:v>
                </c:pt>
                <c:pt idx="361">
                  <c:v>1.2295000000449363E-2</c:v>
                </c:pt>
                <c:pt idx="362">
                  <c:v>1.6211000001931097E-2</c:v>
                </c:pt>
                <c:pt idx="364">
                  <c:v>0</c:v>
                </c:pt>
                <c:pt idx="365">
                  <c:v>1.6807000007247552E-2</c:v>
                </c:pt>
                <c:pt idx="366">
                  <c:v>0</c:v>
                </c:pt>
                <c:pt idx="367">
                  <c:v>1.8257000003359281E-2</c:v>
                </c:pt>
                <c:pt idx="370">
                  <c:v>1.5780000001541339E-2</c:v>
                </c:pt>
                <c:pt idx="371">
                  <c:v>1.1634000009507872E-2</c:v>
                </c:pt>
                <c:pt idx="372">
                  <c:v>1.7748000005667564E-2</c:v>
                </c:pt>
                <c:pt idx="373">
                  <c:v>1.5907000000879634E-2</c:v>
                </c:pt>
                <c:pt idx="374">
                  <c:v>1.5493999999307562E-2</c:v>
                </c:pt>
                <c:pt idx="375">
                  <c:v>1.8350000005739275E-2</c:v>
                </c:pt>
                <c:pt idx="377">
                  <c:v>1.5945999999530613E-2</c:v>
                </c:pt>
                <c:pt idx="378">
                  <c:v>1.501200001075631E-2</c:v>
                </c:pt>
                <c:pt idx="379">
                  <c:v>1.5397000002849381E-2</c:v>
                </c:pt>
                <c:pt idx="380">
                  <c:v>1.6210000001592562E-2</c:v>
                </c:pt>
                <c:pt idx="381">
                  <c:v>1.5150999999605119E-2</c:v>
                </c:pt>
                <c:pt idx="382">
                  <c:v>1.4425000008486677E-2</c:v>
                </c:pt>
                <c:pt idx="383">
                  <c:v>1.4825000005657785E-2</c:v>
                </c:pt>
                <c:pt idx="384">
                  <c:v>1.522500001010485E-2</c:v>
                </c:pt>
                <c:pt idx="386">
                  <c:v>1.6004000004613772E-2</c:v>
                </c:pt>
                <c:pt idx="387">
                  <c:v>1.610400000208756E-2</c:v>
                </c:pt>
                <c:pt idx="388">
                  <c:v>1.6203999999561347E-2</c:v>
                </c:pt>
                <c:pt idx="389">
                  <c:v>1.8672000005608425E-2</c:v>
                </c:pt>
                <c:pt idx="390">
                  <c:v>1.6793000002508052E-2</c:v>
                </c:pt>
                <c:pt idx="392">
                  <c:v>1.9570000004023314E-2</c:v>
                </c:pt>
                <c:pt idx="393">
                  <c:v>1.9776000008278061E-2</c:v>
                </c:pt>
                <c:pt idx="394">
                  <c:v>1.8893000000389293E-2</c:v>
                </c:pt>
                <c:pt idx="395">
                  <c:v>1.8893000000389293E-2</c:v>
                </c:pt>
                <c:pt idx="397">
                  <c:v>1.8739999999525025E-2</c:v>
                </c:pt>
                <c:pt idx="399">
                  <c:v>1.7139000003226101E-2</c:v>
                </c:pt>
                <c:pt idx="400">
                  <c:v>1.5013000003818888E-2</c:v>
                </c:pt>
                <c:pt idx="401">
                  <c:v>1.4062000002013519E-2</c:v>
                </c:pt>
                <c:pt idx="402">
                  <c:v>1.5156000001297798E-2</c:v>
                </c:pt>
                <c:pt idx="403">
                  <c:v>1.5055000003485475E-2</c:v>
                </c:pt>
                <c:pt idx="406">
                  <c:v>1.1416000001190696E-2</c:v>
                </c:pt>
                <c:pt idx="407">
                  <c:v>1.5126000005693641E-2</c:v>
                </c:pt>
                <c:pt idx="408">
                  <c:v>1.2859000002208631E-2</c:v>
                </c:pt>
                <c:pt idx="409">
                  <c:v>1.3692000007722527E-2</c:v>
                </c:pt>
                <c:pt idx="410">
                  <c:v>1.4213000002200715E-2</c:v>
                </c:pt>
                <c:pt idx="411">
                  <c:v>1.4204000006429851E-2</c:v>
                </c:pt>
                <c:pt idx="412">
                  <c:v>1.3423999997030478E-2</c:v>
                </c:pt>
                <c:pt idx="413">
                  <c:v>1.4211000001523644E-2</c:v>
                </c:pt>
                <c:pt idx="414">
                  <c:v>1.4256000002205838E-2</c:v>
                </c:pt>
                <c:pt idx="415">
                  <c:v>1.4483000006293878E-2</c:v>
                </c:pt>
                <c:pt idx="416">
                  <c:v>1.359000000229571E-2</c:v>
                </c:pt>
                <c:pt idx="417">
                  <c:v>1.4271000000007916E-2</c:v>
                </c:pt>
                <c:pt idx="418">
                  <c:v>1.482600000599632E-2</c:v>
                </c:pt>
                <c:pt idx="419">
                  <c:v>1.7292000004090369E-2</c:v>
                </c:pt>
                <c:pt idx="420">
                  <c:v>1.4939000000595115E-2</c:v>
                </c:pt>
                <c:pt idx="421">
                  <c:v>1.5340999998443294E-2</c:v>
                </c:pt>
                <c:pt idx="422">
                  <c:v>1.2966000002052169E-2</c:v>
                </c:pt>
                <c:pt idx="423">
                  <c:v>1.291000000492204E-2</c:v>
                </c:pt>
                <c:pt idx="424">
                  <c:v>1.3287000037962571E-2</c:v>
                </c:pt>
                <c:pt idx="425">
                  <c:v>1.3737000204855576E-2</c:v>
                </c:pt>
                <c:pt idx="426">
                  <c:v>1.1420000002544839E-2</c:v>
                </c:pt>
                <c:pt idx="427">
                  <c:v>1.1590000001888257E-2</c:v>
                </c:pt>
                <c:pt idx="459">
                  <c:v>2.9384500005107839E-2</c:v>
                </c:pt>
                <c:pt idx="460">
                  <c:v>1.5381500001240056E-2</c:v>
                </c:pt>
                <c:pt idx="461">
                  <c:v>1.1210500000743195E-2</c:v>
                </c:pt>
                <c:pt idx="462">
                  <c:v>1.3710500003071502E-2</c:v>
                </c:pt>
                <c:pt idx="463">
                  <c:v>2.2951500010094605E-2</c:v>
                </c:pt>
                <c:pt idx="464">
                  <c:v>2.6291500005754642E-2</c:v>
                </c:pt>
                <c:pt idx="465">
                  <c:v>1.7261500004678965E-2</c:v>
                </c:pt>
                <c:pt idx="466">
                  <c:v>1.878749999741558E-2</c:v>
                </c:pt>
                <c:pt idx="518">
                  <c:v>1.670000005105976E-3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DC-4A6B-A4BC-354F1DF54996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DC-4A6B-A4BC-354F1DF54996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DC-4A6B-A4BC-354F1DF549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DC-4A6B-A4BC-354F1DF549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Active!$O$21:$O$709</c:f>
              <c:numCache>
                <c:formatCode>General</c:formatCode>
                <c:ptCount val="689"/>
                <c:pt idx="319">
                  <c:v>7.7926390940094882E-3</c:v>
                </c:pt>
                <c:pt idx="320">
                  <c:v>7.7982880057416576E-3</c:v>
                </c:pt>
                <c:pt idx="321">
                  <c:v>7.7982880057416576E-3</c:v>
                </c:pt>
                <c:pt idx="322">
                  <c:v>7.8496417487613872E-3</c:v>
                </c:pt>
                <c:pt idx="323">
                  <c:v>7.8578583476445439E-3</c:v>
                </c:pt>
                <c:pt idx="324">
                  <c:v>8.0006217532393939E-3</c:v>
                </c:pt>
                <c:pt idx="325">
                  <c:v>8.0375964482135992E-3</c:v>
                </c:pt>
                <c:pt idx="326">
                  <c:v>8.0447859722363596E-3</c:v>
                </c:pt>
                <c:pt idx="327">
                  <c:v>8.0868960415125396E-3</c:v>
                </c:pt>
                <c:pt idx="328">
                  <c:v>8.1069240012902333E-3</c:v>
                </c:pt>
                <c:pt idx="329">
                  <c:v>8.1269519610679269E-3</c:v>
                </c:pt>
                <c:pt idx="330">
                  <c:v>8.1331144102302945E-3</c:v>
                </c:pt>
                <c:pt idx="331">
                  <c:v>8.1367091722416782E-3</c:v>
                </c:pt>
                <c:pt idx="332">
                  <c:v>8.1474934582758188E-3</c:v>
                </c:pt>
                <c:pt idx="333">
                  <c:v>8.1736838672158835E-3</c:v>
                </c:pt>
                <c:pt idx="334">
                  <c:v>8.1772786292272637E-3</c:v>
                </c:pt>
                <c:pt idx="335">
                  <c:v>8.1772786292272637E-3</c:v>
                </c:pt>
                <c:pt idx="336">
                  <c:v>8.2034690381673249E-3</c:v>
                </c:pt>
                <c:pt idx="337">
                  <c:v>8.3986132616422973E-3</c:v>
                </c:pt>
                <c:pt idx="338">
                  <c:v>8.4196682962803873E-3</c:v>
                </c:pt>
                <c:pt idx="339">
                  <c:v>8.4237765957219657E-3</c:v>
                </c:pt>
                <c:pt idx="340">
                  <c:v>8.4427774806392665E-3</c:v>
                </c:pt>
                <c:pt idx="341">
                  <c:v>8.707249257190873E-3</c:v>
                </c:pt>
                <c:pt idx="342">
                  <c:v>8.7894152460224438E-3</c:v>
                </c:pt>
                <c:pt idx="343">
                  <c:v>8.8181733421134924E-3</c:v>
                </c:pt>
                <c:pt idx="344">
                  <c:v>8.8181733421134924E-3</c:v>
                </c:pt>
                <c:pt idx="345">
                  <c:v>8.9722345711726811E-3</c:v>
                </c:pt>
                <c:pt idx="346">
                  <c:v>9.0651848460383926E-3</c:v>
                </c:pt>
                <c:pt idx="347">
                  <c:v>9.093429404699243E-3</c:v>
                </c:pt>
                <c:pt idx="348">
                  <c:v>9.093429404699243E-3</c:v>
                </c:pt>
                <c:pt idx="349">
                  <c:v>9.1170521264883168E-3</c:v>
                </c:pt>
                <c:pt idx="350">
                  <c:v>9.1422154605679852E-3</c:v>
                </c:pt>
                <c:pt idx="351">
                  <c:v>9.1458102225793654E-3</c:v>
                </c:pt>
                <c:pt idx="352">
                  <c:v>9.1494049845907491E-3</c:v>
                </c:pt>
                <c:pt idx="353">
                  <c:v>9.1565945086135095E-3</c:v>
                </c:pt>
                <c:pt idx="354">
                  <c:v>9.1673787946476536E-3</c:v>
                </c:pt>
                <c:pt idx="355">
                  <c:v>9.1863796795649544E-3</c:v>
                </c:pt>
                <c:pt idx="356">
                  <c:v>9.3062906695160243E-3</c:v>
                </c:pt>
                <c:pt idx="357">
                  <c:v>9.3517387320884819E-3</c:v>
                </c:pt>
                <c:pt idx="358">
                  <c:v>9.3553334940998656E-3</c:v>
                </c:pt>
                <c:pt idx="359">
                  <c:v>9.3635500929830223E-3</c:v>
                </c:pt>
                <c:pt idx="360">
                  <c:v>9.3650907052736133E-3</c:v>
                </c:pt>
                <c:pt idx="361">
                  <c:v>9.3769020661681503E-3</c:v>
                </c:pt>
                <c:pt idx="362">
                  <c:v>9.4220933600255123E-3</c:v>
                </c:pt>
                <c:pt idx="363">
                  <c:v>9.4297964214784744E-3</c:v>
                </c:pt>
                <c:pt idx="364">
                  <c:v>9.4333911834898546E-3</c:v>
                </c:pt>
                <c:pt idx="365">
                  <c:v>9.4878261510907662E-3</c:v>
                </c:pt>
                <c:pt idx="366">
                  <c:v>9.5366122069595119E-3</c:v>
                </c:pt>
                <c:pt idx="367">
                  <c:v>9.7189179946795511E-3</c:v>
                </c:pt>
                <c:pt idx="368">
                  <c:v>9.8067328952432878E-3</c:v>
                </c:pt>
                <c:pt idx="369">
                  <c:v>9.8103276572546715E-3</c:v>
                </c:pt>
                <c:pt idx="370">
                  <c:v>1.0021391541065759E-2</c:v>
                </c:pt>
                <c:pt idx="371">
                  <c:v>1.0063501610341939E-2</c:v>
                </c:pt>
                <c:pt idx="372">
                  <c:v>1.0085070182410224E-2</c:v>
                </c:pt>
                <c:pt idx="373">
                  <c:v>1.0104071067327525E-2</c:v>
                </c:pt>
                <c:pt idx="374">
                  <c:v>1.0125126101965615E-2</c:v>
                </c:pt>
                <c:pt idx="375">
                  <c:v>1.0129234401407193E-2</c:v>
                </c:pt>
                <c:pt idx="376">
                  <c:v>1.0150032667330184E-2</c:v>
                </c:pt>
                <c:pt idx="377">
                  <c:v>1.0349028421531636E-2</c:v>
                </c:pt>
                <c:pt idx="378">
                  <c:v>1.0419896586898864E-2</c:v>
                </c:pt>
                <c:pt idx="379">
                  <c:v>1.0499494888579444E-2</c:v>
                </c:pt>
                <c:pt idx="380">
                  <c:v>1.0735208569040006E-2</c:v>
                </c:pt>
                <c:pt idx="381">
                  <c:v>1.0767561427142434E-2</c:v>
                </c:pt>
                <c:pt idx="382">
                  <c:v>1.0773723876304802E-2</c:v>
                </c:pt>
                <c:pt idx="383">
                  <c:v>1.0773723876304802E-2</c:v>
                </c:pt>
                <c:pt idx="384">
                  <c:v>1.0773723876304802E-2</c:v>
                </c:pt>
                <c:pt idx="385">
                  <c:v>1.1023816604810884E-2</c:v>
                </c:pt>
                <c:pt idx="386">
                  <c:v>1.1023816604810884E-2</c:v>
                </c:pt>
                <c:pt idx="387">
                  <c:v>1.1023816604810884E-2</c:v>
                </c:pt>
                <c:pt idx="388">
                  <c:v>1.1023816604810884E-2</c:v>
                </c:pt>
                <c:pt idx="389">
                  <c:v>1.1077224497551403E-2</c:v>
                </c:pt>
                <c:pt idx="390">
                  <c:v>1.1078765109841997E-2</c:v>
                </c:pt>
                <c:pt idx="391">
                  <c:v>1.1168634160126523E-2</c:v>
                </c:pt>
                <c:pt idx="392">
                  <c:v>1.140280722829649E-2</c:v>
                </c:pt>
                <c:pt idx="393">
                  <c:v>1.1422321650643989E-2</c:v>
                </c:pt>
                <c:pt idx="394">
                  <c:v>1.1438241310980105E-2</c:v>
                </c:pt>
                <c:pt idx="395">
                  <c:v>1.1438241310980105E-2</c:v>
                </c:pt>
                <c:pt idx="396">
                  <c:v>1.1449025597014249E-2</c:v>
                </c:pt>
                <c:pt idx="397">
                  <c:v>1.1449025597014249E-2</c:v>
                </c:pt>
                <c:pt idx="398">
                  <c:v>1.1704253699822306E-2</c:v>
                </c:pt>
                <c:pt idx="399">
                  <c:v>1.1771013565747956E-2</c:v>
                </c:pt>
                <c:pt idx="400">
                  <c:v>1.2033944730008971E-2</c:v>
                </c:pt>
                <c:pt idx="401">
                  <c:v>1.2088893235040081E-2</c:v>
                </c:pt>
                <c:pt idx="402">
                  <c:v>1.2095055684202449E-2</c:v>
                </c:pt>
                <c:pt idx="403">
                  <c:v>1.2098650446213829E-2</c:v>
                </c:pt>
                <c:pt idx="404">
                  <c:v>1.2322552765779853E-2</c:v>
                </c:pt>
                <c:pt idx="405">
                  <c:v>1.2363122222765439E-2</c:v>
                </c:pt>
                <c:pt idx="406">
                  <c:v>1.2377501270810963E-2</c:v>
                </c:pt>
                <c:pt idx="407">
                  <c:v>1.2423719639528721E-2</c:v>
                </c:pt>
                <c:pt idx="408">
                  <c:v>1.2690245565801117E-2</c:v>
                </c:pt>
                <c:pt idx="409">
                  <c:v>1.2700002776974865E-2</c:v>
                </c:pt>
                <c:pt idx="410">
                  <c:v>1.2701543389265459E-2</c:v>
                </c:pt>
                <c:pt idx="411">
                  <c:v>1.2708219375858022E-2</c:v>
                </c:pt>
                <c:pt idx="412">
                  <c:v>1.2995800336768511E-2</c:v>
                </c:pt>
                <c:pt idx="413">
                  <c:v>1.3016855371406601E-2</c:v>
                </c:pt>
                <c:pt idx="414">
                  <c:v>1.3034829181463505E-2</c:v>
                </c:pt>
                <c:pt idx="415">
                  <c:v>1.3322923679804189E-2</c:v>
                </c:pt>
                <c:pt idx="416">
                  <c:v>1.3323437217234387E-2</c:v>
                </c:pt>
                <c:pt idx="417">
                  <c:v>1.3366060823940762E-2</c:v>
                </c:pt>
                <c:pt idx="418">
                  <c:v>1.3450794499923317E-2</c:v>
                </c:pt>
                <c:pt idx="419">
                  <c:v>1.3727077637369463E-2</c:v>
                </c:pt>
                <c:pt idx="420">
                  <c:v>1.3737861923403604E-2</c:v>
                </c:pt>
                <c:pt idx="421">
                  <c:v>1.3627964913341385E-2</c:v>
                </c:pt>
                <c:pt idx="422">
                  <c:v>1.4025956421744291E-2</c:v>
                </c:pt>
                <c:pt idx="423">
                  <c:v>1.4329970580421091E-2</c:v>
                </c:pt>
                <c:pt idx="424">
                  <c:v>1.3154483402699476E-2</c:v>
                </c:pt>
                <c:pt idx="425">
                  <c:v>1.3154483402699476E-2</c:v>
                </c:pt>
                <c:pt idx="426">
                  <c:v>1.4396730446346737E-2</c:v>
                </c:pt>
                <c:pt idx="427">
                  <c:v>1.465863453574736E-2</c:v>
                </c:pt>
                <c:pt idx="458">
                  <c:v>9.373050535441671E-3</c:v>
                </c:pt>
                <c:pt idx="459">
                  <c:v>1.0131031782412883E-2</c:v>
                </c:pt>
                <c:pt idx="460">
                  <c:v>1.0455073900867379E-2</c:v>
                </c:pt>
                <c:pt idx="461">
                  <c:v>1.1069778204813543E-2</c:v>
                </c:pt>
                <c:pt idx="462">
                  <c:v>1.1069778204813543E-2</c:v>
                </c:pt>
                <c:pt idx="463">
                  <c:v>1.2093258303196758E-2</c:v>
                </c:pt>
                <c:pt idx="464">
                  <c:v>1.2093258303196758E-2</c:v>
                </c:pt>
                <c:pt idx="465">
                  <c:v>1.3366831130086059E-2</c:v>
                </c:pt>
                <c:pt idx="466">
                  <c:v>1.3365804055225663E-2</c:v>
                </c:pt>
                <c:pt idx="518">
                  <c:v>-1.0864230741017954E-3</c:v>
                </c:pt>
                <c:pt idx="627">
                  <c:v>4.7971752636686484E-3</c:v>
                </c:pt>
                <c:pt idx="628">
                  <c:v>4.7971752636686484E-3</c:v>
                </c:pt>
                <c:pt idx="687">
                  <c:v>8.0976803275466802E-3</c:v>
                </c:pt>
                <c:pt idx="688">
                  <c:v>9.1689194069382446E-3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DC-4A6B-A4BC-354F1DF5499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Active!$U$21:$U$709</c:f>
              <c:numCache>
                <c:formatCode>General</c:formatCode>
                <c:ptCount val="689"/>
                <c:pt idx="346">
                  <c:v>4.953600000590086E-2</c:v>
                </c:pt>
                <c:pt idx="356">
                  <c:v>-6.2437499989755452E-2</c:v>
                </c:pt>
                <c:pt idx="364">
                  <c:v>0.10826500000257511</c:v>
                </c:pt>
                <c:pt idx="366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DC-4A6B-A4BC-354F1DF5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3352"/>
        <c:axId val="1"/>
      </c:scatterChart>
      <c:valAx>
        <c:axId val="846863352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088359046283309"/>
              <c:y val="0.90303284816670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245441795231416E-2"/>
              <c:y val="0.40000127256820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3352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126227208976155E-3"/>
          <c:y val="0.89394193907579733"/>
          <c:w val="0.93548387096774188"/>
          <c:h val="8.48488029905353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16</xdr:col>
      <xdr:colOff>666750</xdr:colOff>
      <xdr:row>18</xdr:row>
      <xdr:rowOff>123825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3FA411F-4285-8671-3698-3DDEAE33C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619125</xdr:colOff>
      <xdr:row>18</xdr:row>
      <xdr:rowOff>133350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6C7BDDF-DA07-5FFB-675B-129A7934D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0.48644</cdr:x>
      <cdr:y>0.54291</cdr:y>
    </cdr:from>
    <cdr:to>
      <cdr:x>0.50838</cdr:x>
      <cdr:y>0.60861</cdr:y>
    </cdr:to>
    <cdr:sp macro="" textlink="" fLocksText="0">
      <cdr:nvSpPr>
        <cdr:cNvPr id="20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766" y="1709674"/>
          <a:ext cx="148988" cy="206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0.48422</cdr:x>
      <cdr:y>0.54194</cdr:y>
    </cdr:from>
    <cdr:to>
      <cdr:x>0.50616</cdr:x>
      <cdr:y>0.6074</cdr:y>
    </cdr:to>
    <cdr:sp macro="" textlink="" fLocksText="0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310" y="1711800"/>
          <a:ext cx="149200" cy="2063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31" TargetMode="External"/><Relationship Id="rId39" Type="http://schemas.openxmlformats.org/officeDocument/2006/relationships/hyperlink" Target="http://www.bav-astro.de/sfs/BAVM_link.php?BAVMnr=193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konkoly.hu/cgi-bin/IBVS?4840" TargetMode="External"/><Relationship Id="rId42" Type="http://schemas.openxmlformats.org/officeDocument/2006/relationships/hyperlink" Target="http://var.astro.cz/oejv/issues/oejv0094.pdf" TargetMode="External"/><Relationship Id="rId47" Type="http://schemas.openxmlformats.org/officeDocument/2006/relationships/hyperlink" Target="http://var.astro.cz/oejv/issues/oejv0137.pdf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5220" TargetMode="External"/><Relationship Id="rId12" Type="http://schemas.openxmlformats.org/officeDocument/2006/relationships/hyperlink" Target="http://www.konkoly.hu/cgi-bin/IBVS?5636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vsolj.cetus-net.org/no45.pdf" TargetMode="External"/><Relationship Id="rId46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221" TargetMode="External"/><Relationship Id="rId16" Type="http://schemas.openxmlformats.org/officeDocument/2006/relationships/hyperlink" Target="http://www.konkoly.hu/cgi-bin/IBVS?5636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www.bav-astro.de/sfs/BAVM_link.php?BAVMnr=238" TargetMode="External"/><Relationship Id="rId41" Type="http://schemas.openxmlformats.org/officeDocument/2006/relationships/hyperlink" Target="http://www.bav-astro.de/sfs/BAVM_link.php?BAVMnr=193" TargetMode="External"/><Relationship Id="rId54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www.konkoly.hu/cgi-bin/IBVS?4097" TargetMode="External"/><Relationship Id="rId11" Type="http://schemas.openxmlformats.org/officeDocument/2006/relationships/hyperlink" Target="http://www.konkoly.hu/cgi-bin/IBVS?5636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9" TargetMode="External"/><Relationship Id="rId37" Type="http://schemas.openxmlformats.org/officeDocument/2006/relationships/hyperlink" Target="http://vsolj.cetus-net.org/no45.pdf" TargetMode="External"/><Relationship Id="rId40" Type="http://schemas.openxmlformats.org/officeDocument/2006/relationships/hyperlink" Target="http://www.bav-astro.de/sfs/BAVM_link.php?BAVMnr=193" TargetMode="External"/><Relationship Id="rId45" Type="http://schemas.openxmlformats.org/officeDocument/2006/relationships/hyperlink" Target="http://var.astro.cz/oejv/issues/oejv0137.pdf" TargetMode="External"/><Relationship Id="rId53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4097" TargetMode="External"/><Relationship Id="rId15" Type="http://schemas.openxmlformats.org/officeDocument/2006/relationships/hyperlink" Target="http://www.konkoly.hu/cgi-bin/IBVS?5636" TargetMode="External"/><Relationship Id="rId23" Type="http://schemas.openxmlformats.org/officeDocument/2006/relationships/hyperlink" Target="http://www.aavso.org/sites/default/files/jaavso/v37n1/44.pdf" TargetMode="External"/><Relationship Id="rId28" Type="http://schemas.openxmlformats.org/officeDocument/2006/relationships/hyperlink" Target="http://www.bav-astro.de/sfs/BAVM_link.php?BAVMnr=238" TargetMode="External"/><Relationship Id="rId36" Type="http://schemas.openxmlformats.org/officeDocument/2006/relationships/hyperlink" Target="http://vsolj.cetus-net.org/no40.pdf" TargetMode="External"/><Relationship Id="rId49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konkoly.hu/cgi-bin/IBVS?5636" TargetMode="External"/><Relationship Id="rId19" Type="http://schemas.openxmlformats.org/officeDocument/2006/relationships/hyperlink" Target="http://www.konkoly.hu/cgi-bin/IBVS?5741" TargetMode="External"/><Relationship Id="rId31" Type="http://schemas.openxmlformats.org/officeDocument/2006/relationships/hyperlink" Target="http://vsolj.cetus-net.org/no47.pdf" TargetMode="External"/><Relationship Id="rId44" Type="http://schemas.openxmlformats.org/officeDocument/2006/relationships/hyperlink" Target="http://var.astro.cz/oejv/issues/oejv0094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5636" TargetMode="External"/><Relationship Id="rId14" Type="http://schemas.openxmlformats.org/officeDocument/2006/relationships/hyperlink" Target="http://www.konkoly.hu/cgi-bin/IBVS?5636" TargetMode="External"/><Relationship Id="rId22" Type="http://schemas.openxmlformats.org/officeDocument/2006/relationships/hyperlink" Target="http://www.aavso.org/sites/default/files/jaavso/v36n2/186.pdf" TargetMode="External"/><Relationship Id="rId27" Type="http://schemas.openxmlformats.org/officeDocument/2006/relationships/hyperlink" Target="http://www.konkoly.hu/cgi-bin/IBVS?6114" TargetMode="External"/><Relationship Id="rId30" Type="http://schemas.openxmlformats.org/officeDocument/2006/relationships/hyperlink" Target="http://vsolj.cetus-net.org/no47.pdf" TargetMode="External"/><Relationship Id="rId35" Type="http://schemas.openxmlformats.org/officeDocument/2006/relationships/hyperlink" Target="http://var.astro.cz/oejv/issues/oejv0074.pdf" TargetMode="External"/><Relationship Id="rId43" Type="http://schemas.openxmlformats.org/officeDocument/2006/relationships/hyperlink" Target="http://www.bav-astro.de/sfs/BAVM_link.php?BAVMnr=203" TargetMode="External"/><Relationship Id="rId48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220" TargetMode="External"/><Relationship Id="rId51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32"/>
  <sheetViews>
    <sheetView tabSelected="1" workbookViewId="0">
      <pane xSplit="13" ySplit="22" topLeftCell="N718" activePane="bottomRight" state="frozen"/>
      <selection pane="topRight" activeCell="N1" sqref="N1"/>
      <selection pane="bottomLeft" activeCell="A23" sqref="A23"/>
      <selection pane="bottomRight" activeCell="A729" sqref="A729"/>
    </sheetView>
  </sheetViews>
  <sheetFormatPr defaultColWidth="10.28515625" defaultRowHeight="12.75"/>
  <cols>
    <col min="1" max="1" width="16" style="1" customWidth="1"/>
    <col min="2" max="2" width="7.140625" style="1" customWidth="1"/>
    <col min="3" max="3" width="13.85546875" style="1" customWidth="1"/>
    <col min="4" max="4" width="8.28515625" style="1" customWidth="1"/>
    <col min="5" max="5" width="9.85546875" style="1" customWidth="1"/>
    <col min="6" max="6" width="16.85546875" style="1" customWidth="1"/>
    <col min="7" max="7" width="8.85546875" style="1" customWidth="1"/>
    <col min="8" max="16" width="9.42578125" style="1" customWidth="1"/>
    <col min="17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1" t="s">
        <v>3</v>
      </c>
    </row>
    <row r="3" spans="1:6">
      <c r="C3" s="1" t="s">
        <v>4</v>
      </c>
    </row>
    <row r="4" spans="1:6">
      <c r="A4" s="3" t="s">
        <v>5</v>
      </c>
      <c r="C4" s="4">
        <v>33533.682999999997</v>
      </c>
      <c r="D4" s="5">
        <v>0.56899299999999997</v>
      </c>
    </row>
    <row r="5" spans="1:6">
      <c r="A5" s="6" t="s">
        <v>6</v>
      </c>
      <c r="B5"/>
      <c r="C5" s="7">
        <v>-9.5</v>
      </c>
      <c r="D5" t="s">
        <v>7</v>
      </c>
    </row>
    <row r="6" spans="1:6">
      <c r="A6" s="3" t="s">
        <v>8</v>
      </c>
      <c r="C6" s="1">
        <v>241</v>
      </c>
    </row>
    <row r="7" spans="1:6">
      <c r="A7" s="1" t="s">
        <v>9</v>
      </c>
      <c r="C7" s="1">
        <v>33533.682999999997</v>
      </c>
    </row>
    <row r="8" spans="1:6">
      <c r="A8" s="1" t="s">
        <v>10</v>
      </c>
      <c r="C8" s="1">
        <v>0.56899299999999997</v>
      </c>
    </row>
    <row r="9" spans="1:6">
      <c r="A9" s="8" t="s">
        <v>11</v>
      </c>
      <c r="B9" s="9">
        <v>569</v>
      </c>
      <c r="C9" s="10" t="str">
        <f>"F"&amp;B9</f>
        <v>F569</v>
      </c>
      <c r="D9" s="11" t="str">
        <f>"G"&amp;B9</f>
        <v>G569</v>
      </c>
    </row>
    <row r="10" spans="1:6">
      <c r="A10"/>
      <c r="B10"/>
      <c r="C10" s="12" t="s">
        <v>12</v>
      </c>
      <c r="D10" s="12" t="s">
        <v>13</v>
      </c>
      <c r="E10"/>
    </row>
    <row r="11" spans="1:6">
      <c r="A11" t="s">
        <v>14</v>
      </c>
      <c r="B11"/>
      <c r="C11" s="13">
        <f ca="1">INTERCEPT(INDIRECT($D$9):G990,INDIRECT($C$9):F990)</f>
        <v>-8.6919124153237784E-3</v>
      </c>
      <c r="D11" s="14"/>
      <c r="E11"/>
    </row>
    <row r="12" spans="1:6">
      <c r="A12" t="s">
        <v>15</v>
      </c>
      <c r="B12"/>
      <c r="C12" s="13">
        <f ca="1">SLOPE(INDIRECT($D$9):G990,INDIRECT($C$9):F990)</f>
        <v>5.1353743019729798E-7</v>
      </c>
      <c r="D12" s="14"/>
      <c r="E12"/>
    </row>
    <row r="13" spans="1:6">
      <c r="A13" t="s">
        <v>16</v>
      </c>
      <c r="B13"/>
      <c r="C13" s="14" t="s">
        <v>17</v>
      </c>
    </row>
    <row r="14" spans="1:6">
      <c r="A14"/>
      <c r="B14"/>
      <c r="C14"/>
    </row>
    <row r="15" spans="1:6">
      <c r="A15" s="15" t="s">
        <v>18</v>
      </c>
      <c r="B15"/>
      <c r="C15" s="16">
        <f ca="1">(C7+C11)+(C8+C12)*INT(MAX(F21:F3531))</f>
        <v>59874.660023789373</v>
      </c>
      <c r="E15" s="8" t="s">
        <v>19</v>
      </c>
      <c r="F15" s="7">
        <v>1</v>
      </c>
    </row>
    <row r="16" spans="1:6">
      <c r="A16" s="15" t="s">
        <v>20</v>
      </c>
      <c r="B16"/>
      <c r="C16" s="16">
        <f ca="1">+C8+C12</f>
        <v>0.56899351353743022</v>
      </c>
      <c r="E16" s="8" t="s">
        <v>21</v>
      </c>
      <c r="F16" s="13">
        <f ca="1">NOW()+15018.5+$C$5/24</f>
        <v>60162.798151620365</v>
      </c>
    </row>
    <row r="17" spans="1:21">
      <c r="A17" s="8" t="s">
        <v>22</v>
      </c>
      <c r="B17"/>
      <c r="C17">
        <f>COUNT(C21:C2189)</f>
        <v>709</v>
      </c>
      <c r="E17" s="8" t="s">
        <v>23</v>
      </c>
      <c r="F17" s="13">
        <f ca="1">ROUND(2*(F16-$C$7)/$C$8,0)/2+F15</f>
        <v>46801.5</v>
      </c>
    </row>
    <row r="18" spans="1:21">
      <c r="A18" s="15" t="s">
        <v>24</v>
      </c>
      <c r="B18"/>
      <c r="C18" s="17">
        <f ca="1">+C15</f>
        <v>59874.660023789373</v>
      </c>
      <c r="D18" s="18">
        <f ca="1">+C16</f>
        <v>0.56899351353743022</v>
      </c>
      <c r="E18" s="8" t="s">
        <v>25</v>
      </c>
      <c r="F18" s="11">
        <f ca="1">ROUND(2*(F16-$C$15)/$C$16,0)/2+F15</f>
        <v>507.5</v>
      </c>
    </row>
    <row r="19" spans="1:21">
      <c r="E19" s="8" t="s">
        <v>26</v>
      </c>
      <c r="F19" s="19">
        <f ca="1">+$C$15+$C$16*F18-15018.5-$C$5/24</f>
        <v>45145.320065242951</v>
      </c>
    </row>
    <row r="20" spans="1:21">
      <c r="A20" s="20" t="s">
        <v>27</v>
      </c>
      <c r="B20" s="20" t="s">
        <v>28</v>
      </c>
      <c r="C20" s="20" t="s">
        <v>29</v>
      </c>
      <c r="D20" s="20" t="s">
        <v>30</v>
      </c>
      <c r="E20" s="20" t="s">
        <v>31</v>
      </c>
      <c r="F20" s="20" t="s">
        <v>32</v>
      </c>
      <c r="G20" s="20" t="s">
        <v>33</v>
      </c>
      <c r="H20" s="21" t="s">
        <v>34</v>
      </c>
      <c r="I20" s="21" t="s">
        <v>35</v>
      </c>
      <c r="J20" s="21" t="s">
        <v>36</v>
      </c>
      <c r="K20" s="21" t="s">
        <v>37</v>
      </c>
      <c r="L20" s="21" t="s">
        <v>38</v>
      </c>
      <c r="M20" s="21" t="s">
        <v>39</v>
      </c>
      <c r="N20" s="21" t="s">
        <v>40</v>
      </c>
      <c r="O20" s="21" t="s">
        <v>41</v>
      </c>
      <c r="P20" s="12" t="s">
        <v>42</v>
      </c>
      <c r="Q20" s="12" t="s">
        <v>43</v>
      </c>
      <c r="R20" s="14"/>
      <c r="U20" s="22" t="s">
        <v>44</v>
      </c>
    </row>
    <row r="21" spans="1:21">
      <c r="A21" s="23" t="s">
        <v>45</v>
      </c>
      <c r="B21" s="24" t="s">
        <v>48</v>
      </c>
      <c r="C21" s="25">
        <v>26868.524000000001</v>
      </c>
      <c r="D21" s="26"/>
      <c r="E21" s="27">
        <f t="shared" ref="E21:E84" si="0">+(C21-C$7)/C$8</f>
        <v>-11713.956059213377</v>
      </c>
      <c r="F21" s="1">
        <f t="shared" ref="F21:F84" si="1">ROUND(2*E21,0)/2</f>
        <v>-11714</v>
      </c>
      <c r="G21" s="1">
        <f t="shared" ref="G21:G84" si="2">+C21-(C$7+F21*C$8)</f>
        <v>2.5002000005770242E-2</v>
      </c>
      <c r="H21" s="1">
        <f t="shared" ref="H21:H45" si="3">G21</f>
        <v>2.5002000005770242E-2</v>
      </c>
      <c r="Q21" s="85">
        <f t="shared" ref="Q21:Q84" si="4">+C21-15018.5</f>
        <v>11850.024000000001</v>
      </c>
      <c r="R21" s="28"/>
    </row>
    <row r="22" spans="1:21">
      <c r="A22" s="23" t="s">
        <v>45</v>
      </c>
      <c r="B22" s="24" t="s">
        <v>48</v>
      </c>
      <c r="C22" s="25">
        <v>26929.398000000001</v>
      </c>
      <c r="D22" s="26"/>
      <c r="E22" s="27">
        <f t="shared" si="0"/>
        <v>-11606.970560270507</v>
      </c>
      <c r="F22" s="1">
        <f t="shared" si="1"/>
        <v>-11607</v>
      </c>
      <c r="G22" s="1">
        <f t="shared" si="2"/>
        <v>1.6751000002841465E-2</v>
      </c>
      <c r="H22" s="1">
        <f t="shared" si="3"/>
        <v>1.6751000002841465E-2</v>
      </c>
      <c r="Q22" s="85">
        <f t="shared" si="4"/>
        <v>11910.898000000001</v>
      </c>
      <c r="R22" s="28"/>
    </row>
    <row r="23" spans="1:21">
      <c r="A23" s="23" t="s">
        <v>45</v>
      </c>
      <c r="B23" s="24" t="s">
        <v>48</v>
      </c>
      <c r="C23" s="25">
        <v>26945.343000000001</v>
      </c>
      <c r="D23" s="26"/>
      <c r="E23" s="27">
        <f t="shared" si="0"/>
        <v>-11578.947368421048</v>
      </c>
      <c r="F23" s="1">
        <f t="shared" si="1"/>
        <v>-11579</v>
      </c>
      <c r="G23" s="1">
        <f t="shared" si="2"/>
        <v>2.9947000002721325E-2</v>
      </c>
      <c r="H23" s="1">
        <f t="shared" si="3"/>
        <v>2.9947000002721325E-2</v>
      </c>
      <c r="Q23" s="85">
        <f t="shared" si="4"/>
        <v>11926.843000000001</v>
      </c>
      <c r="R23" s="28"/>
    </row>
    <row r="24" spans="1:21">
      <c r="A24" s="23" t="s">
        <v>45</v>
      </c>
      <c r="B24" s="24" t="s">
        <v>48</v>
      </c>
      <c r="C24" s="25">
        <v>33144.449999999997</v>
      </c>
      <c r="D24" s="26"/>
      <c r="E24" s="27">
        <f t="shared" si="0"/>
        <v>-684.0734420282854</v>
      </c>
      <c r="F24" s="1">
        <f t="shared" si="1"/>
        <v>-684</v>
      </c>
      <c r="G24" s="1">
        <f t="shared" si="2"/>
        <v>-4.1788000002270564E-2</v>
      </c>
      <c r="H24" s="1">
        <f t="shared" si="3"/>
        <v>-4.1788000002270564E-2</v>
      </c>
      <c r="Q24" s="85">
        <f t="shared" si="4"/>
        <v>18125.949999999997</v>
      </c>
      <c r="R24" s="28"/>
    </row>
    <row r="25" spans="1:21">
      <c r="A25" s="23" t="s">
        <v>45</v>
      </c>
      <c r="B25" s="24" t="s">
        <v>48</v>
      </c>
      <c r="C25" s="25">
        <v>33185.444000000003</v>
      </c>
      <c r="D25" s="26"/>
      <c r="E25" s="27">
        <f t="shared" si="0"/>
        <v>-612.02686149037709</v>
      </c>
      <c r="F25" s="1">
        <f t="shared" si="1"/>
        <v>-612</v>
      </c>
      <c r="G25" s="1">
        <f t="shared" si="2"/>
        <v>-1.5283999993698671E-2</v>
      </c>
      <c r="H25" s="1">
        <f t="shared" si="3"/>
        <v>-1.5283999993698671E-2</v>
      </c>
      <c r="Q25" s="85">
        <f t="shared" si="4"/>
        <v>18166.944000000003</v>
      </c>
      <c r="R25" s="28"/>
    </row>
    <row r="26" spans="1:21">
      <c r="A26" s="23" t="s">
        <v>50</v>
      </c>
      <c r="B26" s="24" t="s">
        <v>48</v>
      </c>
      <c r="C26" s="25">
        <v>33471.095000000001</v>
      </c>
      <c r="D26" s="26"/>
      <c r="E26" s="27">
        <f t="shared" si="0"/>
        <v>-109.99783828622866</v>
      </c>
      <c r="F26" s="1">
        <f t="shared" si="1"/>
        <v>-110</v>
      </c>
      <c r="G26" s="1">
        <f t="shared" si="2"/>
        <v>1.2300000016693957E-3</v>
      </c>
      <c r="H26" s="1">
        <f t="shared" si="3"/>
        <v>1.2300000016693957E-3</v>
      </c>
      <c r="Q26" s="85">
        <f t="shared" si="4"/>
        <v>18452.595000000001</v>
      </c>
      <c r="R26" s="28"/>
    </row>
    <row r="27" spans="1:21">
      <c r="A27" s="23" t="s">
        <v>52</v>
      </c>
      <c r="B27" s="24" t="s">
        <v>48</v>
      </c>
      <c r="C27" s="25">
        <v>33533.688000000002</v>
      </c>
      <c r="D27" s="26"/>
      <c r="E27" s="27">
        <f t="shared" si="0"/>
        <v>8.7874543353900891E-3</v>
      </c>
      <c r="F27" s="1">
        <f t="shared" si="1"/>
        <v>0</v>
      </c>
      <c r="G27" s="1">
        <f t="shared" si="2"/>
        <v>5.0000000046566129E-3</v>
      </c>
      <c r="H27" s="1">
        <f t="shared" si="3"/>
        <v>5.0000000046566129E-3</v>
      </c>
      <c r="Q27" s="85">
        <f t="shared" si="4"/>
        <v>18515.188000000002</v>
      </c>
      <c r="R27" s="28"/>
    </row>
    <row r="28" spans="1:21">
      <c r="A28" s="23" t="s">
        <v>50</v>
      </c>
      <c r="B28" s="24" t="s">
        <v>48</v>
      </c>
      <c r="C28" s="25">
        <v>33597.987000000001</v>
      </c>
      <c r="D28" s="26"/>
      <c r="E28" s="27">
        <f t="shared" si="0"/>
        <v>113.01369261133921</v>
      </c>
      <c r="F28" s="1">
        <f t="shared" si="1"/>
        <v>113</v>
      </c>
      <c r="G28" s="1">
        <f t="shared" si="2"/>
        <v>7.7910000036354177E-3</v>
      </c>
      <c r="H28" s="1">
        <f t="shared" si="3"/>
        <v>7.7910000036354177E-3</v>
      </c>
      <c r="Q28" s="85">
        <f t="shared" si="4"/>
        <v>18579.487000000001</v>
      </c>
      <c r="R28" s="28"/>
    </row>
    <row r="29" spans="1:21">
      <c r="A29" s="23" t="s">
        <v>52</v>
      </c>
      <c r="B29" s="24" t="s">
        <v>48</v>
      </c>
      <c r="C29" s="25">
        <v>33949.614999999998</v>
      </c>
      <c r="D29" s="26"/>
      <c r="E29" s="27">
        <f t="shared" si="0"/>
        <v>730.99669064470163</v>
      </c>
      <c r="F29" s="1">
        <f t="shared" si="1"/>
        <v>731</v>
      </c>
      <c r="G29" s="1">
        <f t="shared" si="2"/>
        <v>-1.8829999971785583E-3</v>
      </c>
      <c r="H29" s="1">
        <f t="shared" si="3"/>
        <v>-1.8829999971785583E-3</v>
      </c>
      <c r="Q29" s="85">
        <f t="shared" si="4"/>
        <v>18931.114999999998</v>
      </c>
      <c r="R29" s="28"/>
    </row>
    <row r="30" spans="1:21">
      <c r="A30" s="23" t="s">
        <v>52</v>
      </c>
      <c r="B30" s="24" t="s">
        <v>48</v>
      </c>
      <c r="C30" s="25">
        <v>34238.669000000002</v>
      </c>
      <c r="D30" s="26"/>
      <c r="E30" s="27">
        <f t="shared" si="0"/>
        <v>1239.0064552639567</v>
      </c>
      <c r="F30" s="1">
        <f t="shared" si="1"/>
        <v>1239</v>
      </c>
      <c r="G30" s="1">
        <f t="shared" si="2"/>
        <v>3.6730000065290369E-3</v>
      </c>
      <c r="H30" s="1">
        <f t="shared" si="3"/>
        <v>3.6730000065290369E-3</v>
      </c>
      <c r="Q30" s="85">
        <f t="shared" si="4"/>
        <v>19220.169000000002</v>
      </c>
      <c r="R30" s="28"/>
    </row>
    <row r="31" spans="1:21">
      <c r="A31" s="23" t="s">
        <v>52</v>
      </c>
      <c r="B31" s="24" t="s">
        <v>48</v>
      </c>
      <c r="C31" s="25">
        <v>34622.733999999997</v>
      </c>
      <c r="D31" s="26"/>
      <c r="E31" s="27">
        <f t="shared" si="0"/>
        <v>1913.9971844996328</v>
      </c>
      <c r="F31" s="1">
        <f t="shared" si="1"/>
        <v>1914</v>
      </c>
      <c r="G31" s="1">
        <f t="shared" si="2"/>
        <v>-1.6020000039134175E-3</v>
      </c>
      <c r="H31" s="1">
        <f t="shared" si="3"/>
        <v>-1.6020000039134175E-3</v>
      </c>
      <c r="Q31" s="85">
        <f t="shared" si="4"/>
        <v>19604.233999999997</v>
      </c>
      <c r="R31" s="28"/>
    </row>
    <row r="32" spans="1:21">
      <c r="A32" s="23" t="s">
        <v>52</v>
      </c>
      <c r="B32" s="24" t="s">
        <v>48</v>
      </c>
      <c r="C32" s="25">
        <v>35221.883000000002</v>
      </c>
      <c r="D32" s="26"/>
      <c r="E32" s="27">
        <f t="shared" si="0"/>
        <v>2966.9960790378868</v>
      </c>
      <c r="F32" s="1">
        <f t="shared" si="1"/>
        <v>2967</v>
      </c>
      <c r="G32" s="1">
        <f t="shared" si="2"/>
        <v>-2.2309999985736795E-3</v>
      </c>
      <c r="H32" s="1">
        <f t="shared" si="3"/>
        <v>-2.2309999985736795E-3</v>
      </c>
      <c r="Q32" s="85">
        <f t="shared" si="4"/>
        <v>20203.383000000002</v>
      </c>
      <c r="R32" s="28"/>
    </row>
    <row r="33" spans="1:18">
      <c r="A33" s="23" t="s">
        <v>52</v>
      </c>
      <c r="B33" s="24" t="s">
        <v>48</v>
      </c>
      <c r="C33" s="25">
        <v>36522.603000000003</v>
      </c>
      <c r="D33" s="26"/>
      <c r="E33" s="27">
        <f t="shared" si="0"/>
        <v>5252.9995975346019</v>
      </c>
      <c r="F33" s="1">
        <f t="shared" si="1"/>
        <v>5253</v>
      </c>
      <c r="G33" s="1">
        <f t="shared" si="2"/>
        <v>-2.2899999748915434E-4</v>
      </c>
      <c r="H33" s="1">
        <f t="shared" si="3"/>
        <v>-2.2899999748915434E-4</v>
      </c>
      <c r="Q33" s="85">
        <f t="shared" si="4"/>
        <v>21504.103000000003</v>
      </c>
      <c r="R33" s="28"/>
    </row>
    <row r="34" spans="1:18">
      <c r="A34" s="23" t="s">
        <v>53</v>
      </c>
      <c r="B34" s="24" t="s">
        <v>48</v>
      </c>
      <c r="C34" s="25">
        <v>36817.336000000003</v>
      </c>
      <c r="D34" s="26"/>
      <c r="E34" s="27">
        <f t="shared" si="0"/>
        <v>5770.9901527786915</v>
      </c>
      <c r="F34" s="1">
        <f t="shared" si="1"/>
        <v>5771</v>
      </c>
      <c r="G34" s="1">
        <f t="shared" si="2"/>
        <v>-5.6029999905149452E-3</v>
      </c>
      <c r="H34" s="1">
        <f t="shared" si="3"/>
        <v>-5.6029999905149452E-3</v>
      </c>
      <c r="Q34" s="85">
        <f t="shared" si="4"/>
        <v>21798.836000000003</v>
      </c>
      <c r="R34" s="28"/>
    </row>
    <row r="35" spans="1:18">
      <c r="A35" s="23" t="s">
        <v>53</v>
      </c>
      <c r="B35" s="24" t="s">
        <v>48</v>
      </c>
      <c r="C35" s="25">
        <v>36895.294999999998</v>
      </c>
      <c r="D35" s="26"/>
      <c r="E35" s="27">
        <f t="shared" si="0"/>
        <v>5908.0023831576154</v>
      </c>
      <c r="F35" s="1">
        <f t="shared" si="1"/>
        <v>5908</v>
      </c>
      <c r="G35" s="1">
        <f t="shared" si="2"/>
        <v>1.3560000006691553E-3</v>
      </c>
      <c r="H35" s="1">
        <f t="shared" si="3"/>
        <v>1.3560000006691553E-3</v>
      </c>
      <c r="Q35" s="85">
        <f t="shared" si="4"/>
        <v>21876.794999999998</v>
      </c>
      <c r="R35" s="28"/>
    </row>
    <row r="36" spans="1:18">
      <c r="A36" s="23" t="s">
        <v>53</v>
      </c>
      <c r="B36" s="24" t="s">
        <v>48</v>
      </c>
      <c r="C36" s="25">
        <v>36899.290999999997</v>
      </c>
      <c r="D36" s="26"/>
      <c r="E36" s="27">
        <f t="shared" si="0"/>
        <v>5915.0253166559169</v>
      </c>
      <c r="F36" s="1">
        <f t="shared" si="1"/>
        <v>5915</v>
      </c>
      <c r="G36" s="1">
        <f t="shared" si="2"/>
        <v>1.4405000001715962E-2</v>
      </c>
      <c r="H36" s="1">
        <f t="shared" si="3"/>
        <v>1.4405000001715962E-2</v>
      </c>
      <c r="Q36" s="85">
        <f t="shared" si="4"/>
        <v>21880.790999999997</v>
      </c>
      <c r="R36" s="28"/>
    </row>
    <row r="37" spans="1:18">
      <c r="A37" s="23" t="s">
        <v>53</v>
      </c>
      <c r="B37" s="24" t="s">
        <v>48</v>
      </c>
      <c r="C37" s="25">
        <v>37082.478999999999</v>
      </c>
      <c r="D37" s="26"/>
      <c r="E37" s="27">
        <f t="shared" si="0"/>
        <v>6236.9765533143682</v>
      </c>
      <c r="F37" s="1">
        <f t="shared" si="1"/>
        <v>6237</v>
      </c>
      <c r="G37" s="1">
        <f t="shared" si="2"/>
        <v>-1.3340999998035841E-2</v>
      </c>
      <c r="H37" s="1">
        <f t="shared" si="3"/>
        <v>-1.3340999998035841E-2</v>
      </c>
      <c r="Q37" s="85">
        <f t="shared" si="4"/>
        <v>22063.978999999999</v>
      </c>
      <c r="R37" s="28"/>
    </row>
    <row r="38" spans="1:18">
      <c r="A38" s="23" t="s">
        <v>53</v>
      </c>
      <c r="B38" s="24" t="s">
        <v>48</v>
      </c>
      <c r="C38" s="25">
        <v>37576.385000000002</v>
      </c>
      <c r="D38" s="26"/>
      <c r="E38" s="27">
        <f t="shared" si="0"/>
        <v>7105.0118367009873</v>
      </c>
      <c r="F38" s="1">
        <f t="shared" si="1"/>
        <v>7105</v>
      </c>
      <c r="G38" s="1">
        <f t="shared" si="2"/>
        <v>6.7350000026635826E-3</v>
      </c>
      <c r="H38" s="1">
        <f t="shared" si="3"/>
        <v>6.7350000026635826E-3</v>
      </c>
      <c r="Q38" s="85">
        <f t="shared" si="4"/>
        <v>22557.885000000002</v>
      </c>
      <c r="R38" s="28"/>
    </row>
    <row r="39" spans="1:18">
      <c r="A39" s="23" t="s">
        <v>54</v>
      </c>
      <c r="B39" s="24" t="s">
        <v>48</v>
      </c>
      <c r="C39" s="25">
        <v>37878.514999999999</v>
      </c>
      <c r="D39" s="26"/>
      <c r="E39" s="27">
        <f t="shared" si="0"/>
        <v>7636.0025518767407</v>
      </c>
      <c r="F39" s="1">
        <f t="shared" si="1"/>
        <v>7636</v>
      </c>
      <c r="G39" s="1">
        <f t="shared" si="2"/>
        <v>1.4520000040647574E-3</v>
      </c>
      <c r="H39" s="1">
        <f t="shared" si="3"/>
        <v>1.4520000040647574E-3</v>
      </c>
      <c r="Q39" s="85">
        <f t="shared" si="4"/>
        <v>22860.014999999999</v>
      </c>
      <c r="R39" s="28"/>
    </row>
    <row r="40" spans="1:18">
      <c r="A40" s="23" t="s">
        <v>54</v>
      </c>
      <c r="B40" s="24" t="s">
        <v>48</v>
      </c>
      <c r="C40" s="25">
        <v>37939.404000000002</v>
      </c>
      <c r="D40" s="26"/>
      <c r="E40" s="27">
        <f t="shared" si="0"/>
        <v>7743.0144131825964</v>
      </c>
      <c r="F40" s="1">
        <f t="shared" si="1"/>
        <v>7743</v>
      </c>
      <c r="G40" s="1">
        <f t="shared" si="2"/>
        <v>8.2010000041918829E-3</v>
      </c>
      <c r="H40" s="1">
        <f t="shared" si="3"/>
        <v>8.2010000041918829E-3</v>
      </c>
      <c r="Q40" s="85">
        <f t="shared" si="4"/>
        <v>22920.904000000002</v>
      </c>
      <c r="R40" s="28"/>
    </row>
    <row r="41" spans="1:18">
      <c r="A41" s="23" t="s">
        <v>54</v>
      </c>
      <c r="B41" s="24" t="s">
        <v>48</v>
      </c>
      <c r="C41" s="25">
        <v>37988.322999999997</v>
      </c>
      <c r="D41" s="26"/>
      <c r="E41" s="27">
        <f t="shared" si="0"/>
        <v>7828.989108829106</v>
      </c>
      <c r="F41" s="1">
        <f t="shared" si="1"/>
        <v>7829</v>
      </c>
      <c r="G41" s="1">
        <f t="shared" si="2"/>
        <v>-6.1970000024302863E-3</v>
      </c>
      <c r="H41" s="1">
        <f t="shared" si="3"/>
        <v>-6.1970000024302863E-3</v>
      </c>
      <c r="Q41" s="85">
        <f t="shared" si="4"/>
        <v>22969.822999999997</v>
      </c>
      <c r="R41" s="28"/>
    </row>
    <row r="42" spans="1:18">
      <c r="A42" s="23" t="s">
        <v>54</v>
      </c>
      <c r="B42" s="24" t="s">
        <v>48</v>
      </c>
      <c r="C42" s="25">
        <v>38237.531999999999</v>
      </c>
      <c r="D42" s="26"/>
      <c r="E42" s="27">
        <f t="shared" si="0"/>
        <v>8266.9716499148526</v>
      </c>
      <c r="F42" s="1">
        <f t="shared" si="1"/>
        <v>8267</v>
      </c>
      <c r="G42" s="1">
        <f t="shared" si="2"/>
        <v>-1.613099999667611E-2</v>
      </c>
      <c r="H42" s="1">
        <f t="shared" si="3"/>
        <v>-1.613099999667611E-2</v>
      </c>
      <c r="Q42" s="85">
        <f t="shared" si="4"/>
        <v>23219.031999999999</v>
      </c>
      <c r="R42" s="28"/>
    </row>
    <row r="43" spans="1:18">
      <c r="A43" s="23" t="s">
        <v>54</v>
      </c>
      <c r="B43" s="24" t="s">
        <v>48</v>
      </c>
      <c r="C43" s="25">
        <v>38281.373</v>
      </c>
      <c r="D43" s="26"/>
      <c r="E43" s="27">
        <f t="shared" si="0"/>
        <v>8344.0218069466628</v>
      </c>
      <c r="F43" s="1">
        <f t="shared" si="1"/>
        <v>8344</v>
      </c>
      <c r="G43" s="1">
        <f t="shared" si="2"/>
        <v>1.2408000002324115E-2</v>
      </c>
      <c r="H43" s="1">
        <f t="shared" si="3"/>
        <v>1.2408000002324115E-2</v>
      </c>
      <c r="Q43" s="85">
        <f t="shared" si="4"/>
        <v>23262.873</v>
      </c>
      <c r="R43" s="28"/>
    </row>
    <row r="44" spans="1:18">
      <c r="A44" s="23" t="s">
        <v>54</v>
      </c>
      <c r="B44" s="24" t="s">
        <v>48</v>
      </c>
      <c r="C44" s="25">
        <v>38583.502</v>
      </c>
      <c r="D44" s="26"/>
      <c r="E44" s="27">
        <f t="shared" si="0"/>
        <v>8875.0107646315573</v>
      </c>
      <c r="F44" s="1">
        <f t="shared" si="1"/>
        <v>8875</v>
      </c>
      <c r="G44" s="1">
        <f t="shared" si="2"/>
        <v>6.1250000071595423E-3</v>
      </c>
      <c r="H44" s="1">
        <f t="shared" si="3"/>
        <v>6.1250000071595423E-3</v>
      </c>
      <c r="Q44" s="85">
        <f t="shared" si="4"/>
        <v>23565.002</v>
      </c>
      <c r="R44" s="28"/>
    </row>
    <row r="45" spans="1:18">
      <c r="A45" s="23" t="s">
        <v>54</v>
      </c>
      <c r="B45" s="24" t="s">
        <v>48</v>
      </c>
      <c r="C45" s="25">
        <v>38697.305</v>
      </c>
      <c r="D45" s="26"/>
      <c r="E45" s="27">
        <f t="shared" si="0"/>
        <v>9075.0184975913653</v>
      </c>
      <c r="F45" s="1">
        <f t="shared" si="1"/>
        <v>9075</v>
      </c>
      <c r="G45" s="1">
        <f t="shared" si="2"/>
        <v>1.0525000005145557E-2</v>
      </c>
      <c r="H45" s="1">
        <f t="shared" si="3"/>
        <v>1.0525000005145557E-2</v>
      </c>
      <c r="Q45" s="85">
        <f t="shared" si="4"/>
        <v>23678.805</v>
      </c>
      <c r="R45" s="28"/>
    </row>
    <row r="46" spans="1:18">
      <c r="A46" s="29" t="s">
        <v>55</v>
      </c>
      <c r="B46" s="30" t="s">
        <v>48</v>
      </c>
      <c r="C46" s="26">
        <v>39384.642999999996</v>
      </c>
      <c r="D46" s="26"/>
      <c r="E46" s="1">
        <f t="shared" si="0"/>
        <v>10283.008754061999</v>
      </c>
      <c r="F46" s="1">
        <f t="shared" si="1"/>
        <v>10283</v>
      </c>
      <c r="G46" s="1">
        <f t="shared" si="2"/>
        <v>4.9809999982244335E-3</v>
      </c>
      <c r="I46" s="1">
        <f>+G46</f>
        <v>4.9809999982244335E-3</v>
      </c>
      <c r="Q46" s="85">
        <f t="shared" si="4"/>
        <v>24366.142999999996</v>
      </c>
      <c r="R46" s="28"/>
    </row>
    <row r="47" spans="1:18">
      <c r="A47" s="23" t="s">
        <v>64</v>
      </c>
      <c r="B47" s="24" t="s">
        <v>48</v>
      </c>
      <c r="C47" s="25">
        <v>40081.646000000001</v>
      </c>
      <c r="D47" s="26"/>
      <c r="E47" s="27">
        <f t="shared" si="0"/>
        <v>11507.985159747139</v>
      </c>
      <c r="F47" s="1">
        <f t="shared" si="1"/>
        <v>11508</v>
      </c>
      <c r="G47" s="1">
        <f t="shared" si="2"/>
        <v>-8.4439999991445802E-3</v>
      </c>
      <c r="I47" s="1">
        <f t="shared" ref="I47:I110" si="5">G47</f>
        <v>-8.4439999991445802E-3</v>
      </c>
      <c r="Q47" s="85">
        <f t="shared" si="4"/>
        <v>25063.146000000001</v>
      </c>
      <c r="R47" s="28"/>
    </row>
    <row r="48" spans="1:18">
      <c r="A48" s="23" t="s">
        <v>64</v>
      </c>
      <c r="B48" s="24" t="s">
        <v>48</v>
      </c>
      <c r="C48" s="25">
        <v>40094.74</v>
      </c>
      <c r="D48" s="26"/>
      <c r="E48" s="27">
        <f t="shared" si="0"/>
        <v>11530.997745139221</v>
      </c>
      <c r="F48" s="1">
        <f t="shared" si="1"/>
        <v>11531</v>
      </c>
      <c r="G48" s="1">
        <f t="shared" si="2"/>
        <v>-1.2829999977839179E-3</v>
      </c>
      <c r="I48" s="1">
        <f t="shared" si="5"/>
        <v>-1.2829999977839179E-3</v>
      </c>
      <c r="Q48" s="85">
        <f t="shared" si="4"/>
        <v>25076.239999999998</v>
      </c>
      <c r="R48" s="28"/>
    </row>
    <row r="49" spans="1:18">
      <c r="A49" s="23" t="s">
        <v>64</v>
      </c>
      <c r="B49" s="24" t="s">
        <v>48</v>
      </c>
      <c r="C49" s="25">
        <v>40097.588000000003</v>
      </c>
      <c r="D49" s="26"/>
      <c r="E49" s="27">
        <f t="shared" si="0"/>
        <v>11536.003079124008</v>
      </c>
      <c r="F49" s="1">
        <f t="shared" si="1"/>
        <v>11536</v>
      </c>
      <c r="G49" s="1">
        <f t="shared" si="2"/>
        <v>1.7520000037620775E-3</v>
      </c>
      <c r="I49" s="1">
        <f t="shared" si="5"/>
        <v>1.7520000037620775E-3</v>
      </c>
      <c r="Q49" s="85">
        <f t="shared" si="4"/>
        <v>25079.088000000003</v>
      </c>
      <c r="R49" s="28"/>
    </row>
    <row r="50" spans="1:18">
      <c r="A50" s="23" t="s">
        <v>64</v>
      </c>
      <c r="B50" s="24" t="s">
        <v>48</v>
      </c>
      <c r="C50" s="25">
        <v>40098.722999999998</v>
      </c>
      <c r="D50" s="26"/>
      <c r="E50" s="27">
        <f t="shared" si="0"/>
        <v>11537.997831256274</v>
      </c>
      <c r="F50" s="1">
        <f t="shared" si="1"/>
        <v>11538</v>
      </c>
      <c r="G50" s="1">
        <f t="shared" si="2"/>
        <v>-1.2339999957475811E-3</v>
      </c>
      <c r="I50" s="1">
        <f t="shared" si="5"/>
        <v>-1.2339999957475811E-3</v>
      </c>
      <c r="Q50" s="85">
        <f t="shared" si="4"/>
        <v>25080.222999999998</v>
      </c>
      <c r="R50" s="28"/>
    </row>
    <row r="51" spans="1:18">
      <c r="A51" s="23" t="s">
        <v>64</v>
      </c>
      <c r="B51" s="24" t="s">
        <v>48</v>
      </c>
      <c r="C51" s="25">
        <v>40147.665000000001</v>
      </c>
      <c r="D51" s="26"/>
      <c r="E51" s="27">
        <f t="shared" si="0"/>
        <v>11624.012949192704</v>
      </c>
      <c r="F51" s="1">
        <f t="shared" si="1"/>
        <v>11624</v>
      </c>
      <c r="G51" s="1">
        <f t="shared" si="2"/>
        <v>7.3680000059539452E-3</v>
      </c>
      <c r="I51" s="1">
        <f t="shared" si="5"/>
        <v>7.3680000059539452E-3</v>
      </c>
      <c r="Q51" s="85">
        <f t="shared" si="4"/>
        <v>25129.165000000001</v>
      </c>
      <c r="R51" s="28"/>
    </row>
    <row r="52" spans="1:18">
      <c r="A52" s="23" t="s">
        <v>64</v>
      </c>
      <c r="B52" s="24" t="s">
        <v>48</v>
      </c>
      <c r="C52" s="25">
        <v>40419.637999999999</v>
      </c>
      <c r="D52" s="26"/>
      <c r="E52" s="27">
        <f t="shared" si="0"/>
        <v>12102.003012339346</v>
      </c>
      <c r="F52" s="1">
        <f t="shared" si="1"/>
        <v>12102</v>
      </c>
      <c r="G52" s="1">
        <f t="shared" si="2"/>
        <v>1.714000005449634E-3</v>
      </c>
      <c r="I52" s="1">
        <f t="shared" si="5"/>
        <v>1.714000005449634E-3</v>
      </c>
      <c r="Q52" s="85">
        <f t="shared" si="4"/>
        <v>25401.137999999999</v>
      </c>
      <c r="R52" s="28"/>
    </row>
    <row r="53" spans="1:18">
      <c r="A53" s="23" t="s">
        <v>64</v>
      </c>
      <c r="B53" s="24" t="s">
        <v>48</v>
      </c>
      <c r="C53" s="25">
        <v>40456.614000000001</v>
      </c>
      <c r="D53" s="26"/>
      <c r="E53" s="27">
        <f t="shared" si="0"/>
        <v>12166.987994579906</v>
      </c>
      <c r="F53" s="1">
        <f t="shared" si="1"/>
        <v>12167</v>
      </c>
      <c r="G53" s="1">
        <f t="shared" si="2"/>
        <v>-6.8309999915072694E-3</v>
      </c>
      <c r="I53" s="1">
        <f t="shared" si="5"/>
        <v>-6.8309999915072694E-3</v>
      </c>
      <c r="Q53" s="85">
        <f t="shared" si="4"/>
        <v>25438.114000000001</v>
      </c>
      <c r="R53" s="28"/>
    </row>
    <row r="54" spans="1:18">
      <c r="A54" s="23" t="s">
        <v>64</v>
      </c>
      <c r="B54" s="24" t="s">
        <v>48</v>
      </c>
      <c r="C54" s="25">
        <v>40456.623</v>
      </c>
      <c r="D54" s="26"/>
      <c r="E54" s="27">
        <f t="shared" si="0"/>
        <v>12167.003811997693</v>
      </c>
      <c r="F54" s="1">
        <f t="shared" si="1"/>
        <v>12167</v>
      </c>
      <c r="G54" s="1">
        <f t="shared" si="2"/>
        <v>2.1690000066882931E-3</v>
      </c>
      <c r="I54" s="1">
        <f t="shared" si="5"/>
        <v>2.1690000066882931E-3</v>
      </c>
      <c r="Q54" s="85">
        <f t="shared" si="4"/>
        <v>25438.123</v>
      </c>
      <c r="R54" s="28"/>
    </row>
    <row r="55" spans="1:18">
      <c r="A55" s="23" t="s">
        <v>64</v>
      </c>
      <c r="B55" s="24" t="s">
        <v>48</v>
      </c>
      <c r="C55" s="25">
        <v>40457.756999999998</v>
      </c>
      <c r="D55" s="26"/>
      <c r="E55" s="27">
        <f t="shared" si="0"/>
        <v>12168.996806639099</v>
      </c>
      <c r="F55" s="1">
        <f t="shared" si="1"/>
        <v>12169</v>
      </c>
      <c r="G55" s="1">
        <f t="shared" si="2"/>
        <v>-1.8169999966630712E-3</v>
      </c>
      <c r="I55" s="1">
        <f t="shared" si="5"/>
        <v>-1.8169999966630712E-3</v>
      </c>
      <c r="Q55" s="85">
        <f t="shared" si="4"/>
        <v>25439.256999999998</v>
      </c>
      <c r="R55" s="28"/>
    </row>
    <row r="56" spans="1:18">
      <c r="A56" s="23" t="s">
        <v>64</v>
      </c>
      <c r="B56" s="24" t="s">
        <v>48</v>
      </c>
      <c r="C56" s="25">
        <v>40460.601000000002</v>
      </c>
      <c r="D56" s="26"/>
      <c r="E56" s="27">
        <f t="shared" si="0"/>
        <v>12173.995110660422</v>
      </c>
      <c r="F56" s="1">
        <f t="shared" si="1"/>
        <v>12174</v>
      </c>
      <c r="G56" s="1">
        <f t="shared" si="2"/>
        <v>-2.781999995931983E-3</v>
      </c>
      <c r="I56" s="1">
        <f t="shared" si="5"/>
        <v>-2.781999995931983E-3</v>
      </c>
      <c r="Q56" s="85">
        <f t="shared" si="4"/>
        <v>25442.101000000002</v>
      </c>
      <c r="R56" s="28"/>
    </row>
    <row r="57" spans="1:18">
      <c r="A57" s="23" t="s">
        <v>64</v>
      </c>
      <c r="B57" s="24" t="s">
        <v>48</v>
      </c>
      <c r="C57" s="25">
        <v>40465.720999999998</v>
      </c>
      <c r="D57" s="26"/>
      <c r="E57" s="27">
        <f t="shared" si="0"/>
        <v>12182.993463891473</v>
      </c>
      <c r="F57" s="1">
        <f t="shared" si="1"/>
        <v>12183</v>
      </c>
      <c r="G57" s="1">
        <f t="shared" si="2"/>
        <v>-3.7190000002738088E-3</v>
      </c>
      <c r="I57" s="1">
        <f t="shared" si="5"/>
        <v>-3.7190000002738088E-3</v>
      </c>
      <c r="Q57" s="85">
        <f t="shared" si="4"/>
        <v>25447.220999999998</v>
      </c>
      <c r="R57" s="28"/>
    </row>
    <row r="58" spans="1:18">
      <c r="A58" s="23" t="s">
        <v>64</v>
      </c>
      <c r="B58" s="24" t="s">
        <v>48</v>
      </c>
      <c r="C58" s="25">
        <v>40473.684999999998</v>
      </c>
      <c r="D58" s="26"/>
      <c r="E58" s="27">
        <f t="shared" si="0"/>
        <v>12196.990121143846</v>
      </c>
      <c r="F58" s="1">
        <f t="shared" si="1"/>
        <v>12197</v>
      </c>
      <c r="G58" s="1">
        <f t="shared" si="2"/>
        <v>-5.6209999966085888E-3</v>
      </c>
      <c r="I58" s="1">
        <f t="shared" si="5"/>
        <v>-5.6209999966085888E-3</v>
      </c>
      <c r="Q58" s="85">
        <f t="shared" si="4"/>
        <v>25455.184999999998</v>
      </c>
      <c r="R58" s="28"/>
    </row>
    <row r="59" spans="1:18">
      <c r="A59" s="23" t="s">
        <v>64</v>
      </c>
      <c r="B59" s="24" t="s">
        <v>48</v>
      </c>
      <c r="C59" s="25">
        <v>40493.597999999998</v>
      </c>
      <c r="D59" s="26"/>
      <c r="E59" s="27">
        <f t="shared" si="0"/>
        <v>12231.98703674738</v>
      </c>
      <c r="F59" s="1">
        <f t="shared" si="1"/>
        <v>12232</v>
      </c>
      <c r="G59" s="1">
        <f t="shared" si="2"/>
        <v>-7.3760000013862737E-3</v>
      </c>
      <c r="I59" s="1">
        <f t="shared" si="5"/>
        <v>-7.3760000013862737E-3</v>
      </c>
      <c r="Q59" s="85">
        <f t="shared" si="4"/>
        <v>25475.097999999998</v>
      </c>
      <c r="R59" s="28"/>
    </row>
    <row r="60" spans="1:18">
      <c r="A60" s="23" t="s">
        <v>64</v>
      </c>
      <c r="B60" s="24" t="s">
        <v>48</v>
      </c>
      <c r="C60" s="25">
        <v>40505.557000000001</v>
      </c>
      <c r="D60" s="26"/>
      <c r="E60" s="27">
        <f t="shared" si="0"/>
        <v>12253.004870007195</v>
      </c>
      <c r="F60" s="1">
        <f t="shared" si="1"/>
        <v>12253</v>
      </c>
      <c r="G60" s="1">
        <f t="shared" si="2"/>
        <v>2.7710000067600049E-3</v>
      </c>
      <c r="I60" s="1">
        <f t="shared" si="5"/>
        <v>2.7710000067600049E-3</v>
      </c>
      <c r="Q60" s="85">
        <f t="shared" si="4"/>
        <v>25487.057000000001</v>
      </c>
      <c r="R60" s="28"/>
    </row>
    <row r="61" spans="1:18">
      <c r="A61" s="23" t="s">
        <v>64</v>
      </c>
      <c r="B61" s="24" t="s">
        <v>48</v>
      </c>
      <c r="C61" s="25">
        <v>40538.557999999997</v>
      </c>
      <c r="D61" s="26"/>
      <c r="E61" s="27">
        <f t="shared" si="0"/>
        <v>12311.003826057615</v>
      </c>
      <c r="F61" s="1">
        <f t="shared" si="1"/>
        <v>12311</v>
      </c>
      <c r="G61" s="1">
        <f t="shared" si="2"/>
        <v>2.1770000021206215E-3</v>
      </c>
      <c r="I61" s="1">
        <f t="shared" si="5"/>
        <v>2.1770000021206215E-3</v>
      </c>
      <c r="Q61" s="85">
        <f t="shared" si="4"/>
        <v>25520.057999999997</v>
      </c>
      <c r="R61" s="28"/>
    </row>
    <row r="62" spans="1:18">
      <c r="A62" s="23" t="s">
        <v>64</v>
      </c>
      <c r="B62" s="24" t="s">
        <v>48</v>
      </c>
      <c r="C62" s="25">
        <v>40538.561999999998</v>
      </c>
      <c r="D62" s="26"/>
      <c r="E62" s="27">
        <f t="shared" si="0"/>
        <v>12311.010856021077</v>
      </c>
      <c r="F62" s="1">
        <f t="shared" si="1"/>
        <v>12311</v>
      </c>
      <c r="G62" s="1">
        <f t="shared" si="2"/>
        <v>6.1770000029355288E-3</v>
      </c>
      <c r="I62" s="1">
        <f t="shared" si="5"/>
        <v>6.1770000029355288E-3</v>
      </c>
      <c r="Q62" s="85">
        <f t="shared" si="4"/>
        <v>25520.061999999998</v>
      </c>
      <c r="R62" s="28"/>
    </row>
    <row r="63" spans="1:18">
      <c r="A63" s="23" t="s">
        <v>64</v>
      </c>
      <c r="B63" s="24" t="s">
        <v>48</v>
      </c>
      <c r="C63" s="25">
        <v>40559.61</v>
      </c>
      <c r="D63" s="26"/>
      <c r="E63" s="27">
        <f t="shared" si="0"/>
        <v>12348.00252375689</v>
      </c>
      <c r="F63" s="1">
        <f t="shared" si="1"/>
        <v>12348</v>
      </c>
      <c r="G63" s="1">
        <f t="shared" si="2"/>
        <v>1.4360000059241429E-3</v>
      </c>
      <c r="I63" s="1">
        <f t="shared" si="5"/>
        <v>1.4360000059241429E-3</v>
      </c>
      <c r="Q63" s="85">
        <f t="shared" si="4"/>
        <v>25541.11</v>
      </c>
      <c r="R63" s="28"/>
    </row>
    <row r="64" spans="1:18">
      <c r="A64" s="23" t="s">
        <v>76</v>
      </c>
      <c r="B64" s="24" t="s">
        <v>48</v>
      </c>
      <c r="C64" s="25">
        <v>40737.699000000001</v>
      </c>
      <c r="D64" s="26"/>
      <c r="E64" s="27">
        <f t="shared" si="0"/>
        <v>12660.992314492452</v>
      </c>
      <c r="F64" s="1">
        <f t="shared" si="1"/>
        <v>12661</v>
      </c>
      <c r="G64" s="1">
        <f t="shared" si="2"/>
        <v>-4.3729999961215071E-3</v>
      </c>
      <c r="I64" s="1">
        <f t="shared" si="5"/>
        <v>-4.3729999961215071E-3</v>
      </c>
      <c r="Q64" s="85">
        <f t="shared" si="4"/>
        <v>25719.199000000001</v>
      </c>
      <c r="R64" s="28"/>
    </row>
    <row r="65" spans="1:18">
      <c r="A65" s="23" t="s">
        <v>76</v>
      </c>
      <c r="B65" s="24" t="s">
        <v>48</v>
      </c>
      <c r="C65" s="25">
        <v>40737.699999999997</v>
      </c>
      <c r="D65" s="26"/>
      <c r="E65" s="27">
        <f t="shared" si="0"/>
        <v>12660.994071983312</v>
      </c>
      <c r="F65" s="1">
        <f t="shared" si="1"/>
        <v>12661</v>
      </c>
      <c r="G65" s="1">
        <f t="shared" si="2"/>
        <v>-3.3729999995557591E-3</v>
      </c>
      <c r="I65" s="1">
        <f t="shared" si="5"/>
        <v>-3.3729999995557591E-3</v>
      </c>
      <c r="Q65" s="85">
        <f t="shared" si="4"/>
        <v>25719.199999999997</v>
      </c>
      <c r="R65" s="28"/>
    </row>
    <row r="66" spans="1:18">
      <c r="A66" s="23" t="s">
        <v>76</v>
      </c>
      <c r="B66" s="24" t="s">
        <v>48</v>
      </c>
      <c r="C66" s="25">
        <v>40741.684000000001</v>
      </c>
      <c r="D66" s="26"/>
      <c r="E66" s="27">
        <f t="shared" si="0"/>
        <v>12667.995915591237</v>
      </c>
      <c r="F66" s="1">
        <f t="shared" si="1"/>
        <v>12668</v>
      </c>
      <c r="G66" s="1">
        <f t="shared" si="2"/>
        <v>-2.3239999936777167E-3</v>
      </c>
      <c r="I66" s="1">
        <f t="shared" si="5"/>
        <v>-2.3239999936777167E-3</v>
      </c>
      <c r="Q66" s="85">
        <f t="shared" si="4"/>
        <v>25723.184000000001</v>
      </c>
      <c r="R66" s="28"/>
    </row>
    <row r="67" spans="1:18">
      <c r="A67" s="23" t="s">
        <v>76</v>
      </c>
      <c r="B67" s="24" t="s">
        <v>48</v>
      </c>
      <c r="C67" s="25">
        <v>40774.682999999997</v>
      </c>
      <c r="D67" s="26"/>
      <c r="E67" s="27">
        <f t="shared" si="0"/>
        <v>12725.991356659924</v>
      </c>
      <c r="F67" s="1">
        <f t="shared" si="1"/>
        <v>12726</v>
      </c>
      <c r="G67" s="1">
        <f t="shared" si="2"/>
        <v>-4.9179999987245537E-3</v>
      </c>
      <c r="I67" s="1">
        <f t="shared" si="5"/>
        <v>-4.9179999987245537E-3</v>
      </c>
      <c r="Q67" s="85">
        <f t="shared" si="4"/>
        <v>25756.182999999997</v>
      </c>
      <c r="R67" s="28"/>
    </row>
    <row r="68" spans="1:18">
      <c r="A68" s="23" t="s">
        <v>76</v>
      </c>
      <c r="B68" s="24" t="s">
        <v>48</v>
      </c>
      <c r="C68" s="25">
        <v>40790.625999999997</v>
      </c>
      <c r="D68" s="26"/>
      <c r="E68" s="27">
        <f t="shared" si="0"/>
        <v>12754.011033527653</v>
      </c>
      <c r="F68" s="1">
        <f t="shared" si="1"/>
        <v>12754</v>
      </c>
      <c r="G68" s="1">
        <f t="shared" si="2"/>
        <v>6.278000000747852E-3</v>
      </c>
      <c r="I68" s="1">
        <f t="shared" si="5"/>
        <v>6.278000000747852E-3</v>
      </c>
      <c r="Q68" s="85">
        <f t="shared" si="4"/>
        <v>25772.125999999997</v>
      </c>
      <c r="R68" s="28"/>
    </row>
    <row r="69" spans="1:18">
      <c r="A69" s="23" t="s">
        <v>76</v>
      </c>
      <c r="B69" s="24" t="s">
        <v>48</v>
      </c>
      <c r="C69" s="25">
        <v>40831.584999999999</v>
      </c>
      <c r="D69" s="26"/>
      <c r="E69" s="27">
        <f t="shared" si="0"/>
        <v>12825.996101885265</v>
      </c>
      <c r="F69" s="1">
        <f t="shared" si="1"/>
        <v>12826</v>
      </c>
      <c r="G69" s="1">
        <f t="shared" si="2"/>
        <v>-2.2180000014486723E-3</v>
      </c>
      <c r="I69" s="1">
        <f t="shared" si="5"/>
        <v>-2.2180000014486723E-3</v>
      </c>
      <c r="Q69" s="85">
        <f t="shared" si="4"/>
        <v>25813.084999999999</v>
      </c>
      <c r="R69" s="28"/>
    </row>
    <row r="70" spans="1:18">
      <c r="A70" s="23" t="s">
        <v>76</v>
      </c>
      <c r="B70" s="24" t="s">
        <v>48</v>
      </c>
      <c r="C70" s="25">
        <v>40854.345999999998</v>
      </c>
      <c r="D70" s="26"/>
      <c r="E70" s="27">
        <f t="shared" si="0"/>
        <v>12865.99835147357</v>
      </c>
      <c r="F70" s="1">
        <f t="shared" si="1"/>
        <v>12866</v>
      </c>
      <c r="G70" s="1">
        <f t="shared" si="2"/>
        <v>-9.3799999740440398E-4</v>
      </c>
      <c r="I70" s="1">
        <f t="shared" si="5"/>
        <v>-9.3799999740440398E-4</v>
      </c>
      <c r="Q70" s="85">
        <f t="shared" si="4"/>
        <v>25835.845999999998</v>
      </c>
      <c r="R70" s="28"/>
    </row>
    <row r="71" spans="1:18">
      <c r="A71" s="23" t="s">
        <v>76</v>
      </c>
      <c r="B71" s="24" t="s">
        <v>48</v>
      </c>
      <c r="C71" s="25">
        <v>40855.485000000001</v>
      </c>
      <c r="D71" s="26"/>
      <c r="E71" s="27">
        <f t="shared" si="0"/>
        <v>12868.000133569312</v>
      </c>
      <c r="F71" s="1">
        <f t="shared" si="1"/>
        <v>12868</v>
      </c>
      <c r="G71" s="1">
        <f t="shared" si="2"/>
        <v>7.6000003900844604E-5</v>
      </c>
      <c r="I71" s="1">
        <f t="shared" si="5"/>
        <v>7.6000003900844604E-5</v>
      </c>
      <c r="Q71" s="85">
        <f t="shared" si="4"/>
        <v>25836.985000000001</v>
      </c>
      <c r="R71" s="28"/>
    </row>
    <row r="72" spans="1:18">
      <c r="A72" s="23" t="s">
        <v>76</v>
      </c>
      <c r="B72" s="24" t="s">
        <v>48</v>
      </c>
      <c r="C72" s="25">
        <v>40858.328999999998</v>
      </c>
      <c r="D72" s="26"/>
      <c r="E72" s="27">
        <f t="shared" si="0"/>
        <v>12872.998437590622</v>
      </c>
      <c r="F72" s="1">
        <f t="shared" si="1"/>
        <v>12873</v>
      </c>
      <c r="G72" s="1">
        <f t="shared" si="2"/>
        <v>-8.8900000264402479E-4</v>
      </c>
      <c r="I72" s="1">
        <f t="shared" si="5"/>
        <v>-8.8900000264402479E-4</v>
      </c>
      <c r="Q72" s="85">
        <f t="shared" si="4"/>
        <v>25839.828999999998</v>
      </c>
      <c r="R72" s="28"/>
    </row>
    <row r="73" spans="1:18">
      <c r="A73" s="23" t="s">
        <v>76</v>
      </c>
      <c r="B73" s="24" t="s">
        <v>48</v>
      </c>
      <c r="C73" s="25">
        <v>40864.588000000003</v>
      </c>
      <c r="D73" s="26"/>
      <c r="E73" s="27">
        <f t="shared" si="0"/>
        <v>12883.99857291743</v>
      </c>
      <c r="F73" s="1">
        <f t="shared" si="1"/>
        <v>12884</v>
      </c>
      <c r="G73" s="1">
        <f t="shared" si="2"/>
        <v>-8.1199999112868682E-4</v>
      </c>
      <c r="I73" s="1">
        <f t="shared" si="5"/>
        <v>-8.1199999112868682E-4</v>
      </c>
      <c r="Q73" s="85">
        <f t="shared" si="4"/>
        <v>25846.088000000003</v>
      </c>
      <c r="R73" s="28"/>
    </row>
    <row r="74" spans="1:18">
      <c r="A74" s="23" t="s">
        <v>81</v>
      </c>
      <c r="B74" s="24" t="s">
        <v>48</v>
      </c>
      <c r="C74" s="25">
        <v>41082.508999999998</v>
      </c>
      <c r="D74" s="26"/>
      <c r="E74" s="27">
        <f t="shared" si="0"/>
        <v>13266.992739805237</v>
      </c>
      <c r="F74" s="1">
        <f t="shared" si="1"/>
        <v>13267</v>
      </c>
      <c r="G74" s="1">
        <f t="shared" si="2"/>
        <v>-4.1310000015073456E-3</v>
      </c>
      <c r="I74" s="1">
        <f t="shared" si="5"/>
        <v>-4.1310000015073456E-3</v>
      </c>
      <c r="Q74" s="85">
        <f t="shared" si="4"/>
        <v>26064.008999999998</v>
      </c>
      <c r="R74" s="28"/>
    </row>
    <row r="75" spans="1:18">
      <c r="A75" s="23" t="s">
        <v>81</v>
      </c>
      <c r="B75" s="24" t="s">
        <v>48</v>
      </c>
      <c r="C75" s="25">
        <v>41107.548999999999</v>
      </c>
      <c r="D75" s="26"/>
      <c r="E75" s="27">
        <f t="shared" si="0"/>
        <v>13311.000311075886</v>
      </c>
      <c r="F75" s="1">
        <f t="shared" si="1"/>
        <v>13311</v>
      </c>
      <c r="G75" s="1">
        <f t="shared" si="2"/>
        <v>1.7700000171316788E-4</v>
      </c>
      <c r="I75" s="1">
        <f t="shared" si="5"/>
        <v>1.7700000171316788E-4</v>
      </c>
      <c r="Q75" s="85">
        <f t="shared" si="4"/>
        <v>26089.048999999999</v>
      </c>
      <c r="R75" s="28"/>
    </row>
    <row r="76" spans="1:18">
      <c r="A76" s="23" t="s">
        <v>81</v>
      </c>
      <c r="B76" s="24" t="s">
        <v>48</v>
      </c>
      <c r="C76" s="25">
        <v>41115.516000000003</v>
      </c>
      <c r="D76" s="26"/>
      <c r="E76" s="27">
        <f t="shared" si="0"/>
        <v>13325.002240800864</v>
      </c>
      <c r="F76" s="1">
        <f t="shared" si="1"/>
        <v>13325</v>
      </c>
      <c r="G76" s="1">
        <f t="shared" si="2"/>
        <v>1.2750000023515895E-3</v>
      </c>
      <c r="I76" s="1">
        <f t="shared" si="5"/>
        <v>1.2750000023515895E-3</v>
      </c>
      <c r="Q76" s="85">
        <f t="shared" si="4"/>
        <v>26097.016000000003</v>
      </c>
      <c r="R76" s="28"/>
    </row>
    <row r="77" spans="1:18">
      <c r="A77" s="23" t="s">
        <v>82</v>
      </c>
      <c r="B77" s="24" t="s">
        <v>48</v>
      </c>
      <c r="C77" s="25">
        <v>41129.731</v>
      </c>
      <c r="D77" s="26"/>
      <c r="E77" s="27">
        <f t="shared" si="0"/>
        <v>13349.984973453105</v>
      </c>
      <c r="F77" s="1">
        <f t="shared" si="1"/>
        <v>13350</v>
      </c>
      <c r="G77" s="1">
        <f t="shared" si="2"/>
        <v>-8.5499999986495823E-3</v>
      </c>
      <c r="I77" s="1">
        <f t="shared" si="5"/>
        <v>-8.5499999986495823E-3</v>
      </c>
      <c r="Q77" s="85">
        <f t="shared" si="4"/>
        <v>26111.231</v>
      </c>
      <c r="R77" s="28"/>
    </row>
    <row r="78" spans="1:18">
      <c r="A78" s="23" t="s">
        <v>82</v>
      </c>
      <c r="B78" s="24" t="s">
        <v>48</v>
      </c>
      <c r="C78" s="25">
        <v>41153.648999999998</v>
      </c>
      <c r="D78" s="26"/>
      <c r="E78" s="27">
        <f t="shared" si="0"/>
        <v>13392.020639972725</v>
      </c>
      <c r="F78" s="1">
        <f t="shared" si="1"/>
        <v>13392</v>
      </c>
      <c r="G78" s="1">
        <f t="shared" si="2"/>
        <v>1.174400000309106E-2</v>
      </c>
      <c r="I78" s="1">
        <f t="shared" si="5"/>
        <v>1.174400000309106E-2</v>
      </c>
      <c r="Q78" s="85">
        <f t="shared" si="4"/>
        <v>26135.148999999998</v>
      </c>
      <c r="R78" s="28"/>
    </row>
    <row r="79" spans="1:18">
      <c r="A79" s="23" t="s">
        <v>82</v>
      </c>
      <c r="B79" s="24" t="s">
        <v>48</v>
      </c>
      <c r="C79" s="25">
        <v>41182.646000000001</v>
      </c>
      <c r="D79" s="26"/>
      <c r="E79" s="27">
        <f t="shared" si="0"/>
        <v>13442.982602597929</v>
      </c>
      <c r="F79" s="1">
        <f t="shared" si="1"/>
        <v>13443</v>
      </c>
      <c r="G79" s="1">
        <f t="shared" si="2"/>
        <v>-9.8989999969489872E-3</v>
      </c>
      <c r="I79" s="1">
        <f t="shared" si="5"/>
        <v>-9.8989999969489872E-3</v>
      </c>
      <c r="Q79" s="85">
        <f t="shared" si="4"/>
        <v>26164.146000000001</v>
      </c>
      <c r="R79" s="28"/>
    </row>
    <row r="80" spans="1:18">
      <c r="A80" s="23" t="s">
        <v>82</v>
      </c>
      <c r="B80" s="24" t="s">
        <v>48</v>
      </c>
      <c r="C80" s="25">
        <v>41213.385000000002</v>
      </c>
      <c r="D80" s="26"/>
      <c r="E80" s="27">
        <f t="shared" si="0"/>
        <v>13497.00611431073</v>
      </c>
      <c r="F80" s="1">
        <f t="shared" si="1"/>
        <v>13497</v>
      </c>
      <c r="G80" s="1">
        <f t="shared" si="2"/>
        <v>3.4790000063367188E-3</v>
      </c>
      <c r="I80" s="1">
        <f t="shared" si="5"/>
        <v>3.4790000063367188E-3</v>
      </c>
      <c r="Q80" s="85">
        <f t="shared" si="4"/>
        <v>26194.885000000002</v>
      </c>
      <c r="R80" s="28"/>
    </row>
    <row r="81" spans="1:32">
      <c r="A81" s="23" t="s">
        <v>89</v>
      </c>
      <c r="B81" s="24" t="s">
        <v>48</v>
      </c>
      <c r="C81" s="25">
        <v>41213.385000000002</v>
      </c>
      <c r="D81" s="26"/>
      <c r="E81" s="27">
        <f t="shared" si="0"/>
        <v>13497.00611431073</v>
      </c>
      <c r="F81" s="1">
        <f t="shared" si="1"/>
        <v>13497</v>
      </c>
      <c r="G81" s="1">
        <f t="shared" si="2"/>
        <v>3.4790000063367188E-3</v>
      </c>
      <c r="I81" s="1">
        <f t="shared" si="5"/>
        <v>3.4790000063367188E-3</v>
      </c>
      <c r="Q81" s="85">
        <f t="shared" si="4"/>
        <v>26194.885000000002</v>
      </c>
      <c r="R81" s="28"/>
    </row>
    <row r="82" spans="1:32">
      <c r="A82" s="23" t="s">
        <v>89</v>
      </c>
      <c r="B82" s="24" t="s">
        <v>48</v>
      </c>
      <c r="C82" s="25">
        <v>41217.360000000001</v>
      </c>
      <c r="D82" s="26"/>
      <c r="E82" s="27">
        <f t="shared" si="0"/>
        <v>13503.992140500855</v>
      </c>
      <c r="F82" s="1">
        <f t="shared" si="1"/>
        <v>13504</v>
      </c>
      <c r="G82" s="1">
        <f t="shared" si="2"/>
        <v>-4.4719999932567589E-3</v>
      </c>
      <c r="I82" s="1">
        <f t="shared" si="5"/>
        <v>-4.4719999932567589E-3</v>
      </c>
      <c r="Q82" s="85">
        <f t="shared" si="4"/>
        <v>26198.86</v>
      </c>
      <c r="R82" s="28"/>
    </row>
    <row r="83" spans="1:32">
      <c r="A83" s="23" t="s">
        <v>89</v>
      </c>
      <c r="B83" s="24" t="s">
        <v>48</v>
      </c>
      <c r="C83" s="25">
        <v>41217.366999999998</v>
      </c>
      <c r="D83" s="26"/>
      <c r="E83" s="27">
        <f t="shared" si="0"/>
        <v>13504.00444293691</v>
      </c>
      <c r="F83" s="1">
        <f t="shared" si="1"/>
        <v>13504</v>
      </c>
      <c r="G83" s="1">
        <f t="shared" si="2"/>
        <v>2.52800000453135E-3</v>
      </c>
      <c r="I83" s="1">
        <f t="shared" si="5"/>
        <v>2.52800000453135E-3</v>
      </c>
      <c r="Q83" s="85">
        <f t="shared" si="4"/>
        <v>26198.866999999998</v>
      </c>
      <c r="R83" s="28"/>
      <c r="AB83" s="1">
        <v>9</v>
      </c>
      <c r="AC83" s="1" t="s">
        <v>61</v>
      </c>
      <c r="AD83" s="1" t="s">
        <v>62</v>
      </c>
      <c r="AF83" s="1" t="s">
        <v>63</v>
      </c>
    </row>
    <row r="84" spans="1:32">
      <c r="A84" s="23" t="s">
        <v>89</v>
      </c>
      <c r="B84" s="24" t="s">
        <v>48</v>
      </c>
      <c r="C84" s="25">
        <v>41221.351000000002</v>
      </c>
      <c r="D84" s="26"/>
      <c r="E84" s="27">
        <f t="shared" si="0"/>
        <v>13511.006286544836</v>
      </c>
      <c r="F84" s="1">
        <f t="shared" si="1"/>
        <v>13511</v>
      </c>
      <c r="G84" s="1">
        <f t="shared" si="2"/>
        <v>3.5770000031334348E-3</v>
      </c>
      <c r="I84" s="1">
        <f t="shared" si="5"/>
        <v>3.5770000031334348E-3</v>
      </c>
      <c r="Q84" s="85">
        <f t="shared" si="4"/>
        <v>26202.851000000002</v>
      </c>
      <c r="R84" s="28"/>
      <c r="AB84" s="1">
        <v>8</v>
      </c>
      <c r="AC84" s="1" t="s">
        <v>61</v>
      </c>
      <c r="AD84" s="1" t="s">
        <v>62</v>
      </c>
      <c r="AF84" s="1" t="s">
        <v>63</v>
      </c>
    </row>
    <row r="85" spans="1:32">
      <c r="A85" s="23" t="s">
        <v>90</v>
      </c>
      <c r="B85" s="24" t="s">
        <v>48</v>
      </c>
      <c r="C85" s="25">
        <v>41225.328999999998</v>
      </c>
      <c r="D85" s="26"/>
      <c r="E85" s="27">
        <f t="shared" ref="E85:E148" si="6">+(C85-C$7)/C$8</f>
        <v>13517.997585207553</v>
      </c>
      <c r="F85" s="1">
        <f t="shared" ref="F85:F148" si="7">ROUND(2*E85,0)/2</f>
        <v>13518</v>
      </c>
      <c r="G85" s="1">
        <f t="shared" ref="G85:G148" si="8">+C85-(C$7+F85*C$8)</f>
        <v>-1.3739999994868413E-3</v>
      </c>
      <c r="I85" s="1">
        <f t="shared" si="5"/>
        <v>-1.3739999994868413E-3</v>
      </c>
      <c r="Q85" s="85">
        <f t="shared" ref="Q85:Q148" si="9">+C85-15018.5</f>
        <v>26206.828999999998</v>
      </c>
      <c r="R85" s="28"/>
      <c r="AB85" s="1">
        <v>7</v>
      </c>
      <c r="AC85" s="1" t="s">
        <v>61</v>
      </c>
      <c r="AD85" s="1" t="s">
        <v>62</v>
      </c>
      <c r="AF85" s="1" t="s">
        <v>63</v>
      </c>
    </row>
    <row r="86" spans="1:32">
      <c r="A86" s="23" t="s">
        <v>90</v>
      </c>
      <c r="B86" s="24" t="s">
        <v>48</v>
      </c>
      <c r="C86" s="25">
        <v>41233.294999999998</v>
      </c>
      <c r="D86" s="26"/>
      <c r="E86" s="27">
        <f t="shared" si="6"/>
        <v>13531.997757441659</v>
      </c>
      <c r="F86" s="1">
        <f t="shared" si="7"/>
        <v>13532</v>
      </c>
      <c r="G86" s="1">
        <f t="shared" si="8"/>
        <v>-1.2759999954141676E-3</v>
      </c>
      <c r="I86" s="1">
        <f t="shared" si="5"/>
        <v>-1.2759999954141676E-3</v>
      </c>
      <c r="Q86" s="85">
        <f t="shared" si="9"/>
        <v>26214.794999999998</v>
      </c>
      <c r="R86" s="28"/>
    </row>
    <row r="87" spans="1:32">
      <c r="A87" s="23" t="s">
        <v>91</v>
      </c>
      <c r="B87" s="24" t="s">
        <v>48</v>
      </c>
      <c r="C87" s="25">
        <v>41291.332999999999</v>
      </c>
      <c r="D87" s="26"/>
      <c r="E87" s="27">
        <f t="shared" si="6"/>
        <v>13633.999012290136</v>
      </c>
      <c r="F87" s="1">
        <f t="shared" si="7"/>
        <v>13634</v>
      </c>
      <c r="G87" s="1">
        <f t="shared" si="8"/>
        <v>-5.6200000108219683E-4</v>
      </c>
      <c r="I87" s="1">
        <f t="shared" si="5"/>
        <v>-5.6200000108219683E-4</v>
      </c>
      <c r="Q87" s="85">
        <f t="shared" si="9"/>
        <v>26272.832999999999</v>
      </c>
      <c r="R87" s="28"/>
      <c r="AB87" s="1">
        <v>6</v>
      </c>
      <c r="AC87" s="1" t="s">
        <v>61</v>
      </c>
      <c r="AD87" s="1" t="s">
        <v>62</v>
      </c>
      <c r="AF87" s="1" t="s">
        <v>63</v>
      </c>
    </row>
    <row r="88" spans="1:32">
      <c r="A88" s="23" t="s">
        <v>91</v>
      </c>
      <c r="B88" s="24" t="s">
        <v>48</v>
      </c>
      <c r="C88" s="25">
        <v>41299.296999999999</v>
      </c>
      <c r="D88" s="26"/>
      <c r="E88" s="27">
        <f t="shared" si="6"/>
        <v>13647.99566954251</v>
      </c>
      <c r="F88" s="1">
        <f t="shared" si="7"/>
        <v>13648</v>
      </c>
      <c r="G88" s="1">
        <f t="shared" si="8"/>
        <v>-2.4639999974169768E-3</v>
      </c>
      <c r="I88" s="1">
        <f t="shared" si="5"/>
        <v>-2.4639999974169768E-3</v>
      </c>
      <c r="Q88" s="85">
        <f t="shared" si="9"/>
        <v>26280.796999999999</v>
      </c>
      <c r="R88" s="28"/>
    </row>
    <row r="89" spans="1:32">
      <c r="A89" s="23" t="s">
        <v>92</v>
      </c>
      <c r="B89" s="24" t="s">
        <v>48</v>
      </c>
      <c r="C89" s="25">
        <v>41490.485999999997</v>
      </c>
      <c r="D89" s="26"/>
      <c r="E89" s="27">
        <f t="shared" si="6"/>
        <v>13984.008590615351</v>
      </c>
      <c r="F89" s="1">
        <f t="shared" si="7"/>
        <v>13984</v>
      </c>
      <c r="G89" s="1">
        <f t="shared" si="8"/>
        <v>4.8880000031203963E-3</v>
      </c>
      <c r="I89" s="1">
        <f t="shared" si="5"/>
        <v>4.8880000031203963E-3</v>
      </c>
      <c r="Q89" s="85">
        <f t="shared" si="9"/>
        <v>26471.985999999997</v>
      </c>
      <c r="R89" s="28"/>
    </row>
    <row r="90" spans="1:32">
      <c r="A90" s="23" t="s">
        <v>93</v>
      </c>
      <c r="B90" s="24" t="s">
        <v>48</v>
      </c>
      <c r="C90" s="25">
        <v>41506.411</v>
      </c>
      <c r="D90" s="26"/>
      <c r="E90" s="27">
        <f t="shared" si="6"/>
        <v>14011.996632647508</v>
      </c>
      <c r="F90" s="1">
        <f t="shared" si="7"/>
        <v>14012</v>
      </c>
      <c r="G90" s="1">
        <f t="shared" si="8"/>
        <v>-1.915999993798323E-3</v>
      </c>
      <c r="I90" s="1">
        <f t="shared" si="5"/>
        <v>-1.915999993798323E-3</v>
      </c>
      <c r="Q90" s="85">
        <f t="shared" si="9"/>
        <v>26487.911</v>
      </c>
      <c r="R90" s="28"/>
    </row>
    <row r="91" spans="1:32">
      <c r="A91" s="23" t="s">
        <v>93</v>
      </c>
      <c r="B91" s="24" t="s">
        <v>48</v>
      </c>
      <c r="C91" s="25">
        <v>41511.538999999997</v>
      </c>
      <c r="D91" s="26"/>
      <c r="E91" s="27">
        <f t="shared" si="6"/>
        <v>14021.009045805486</v>
      </c>
      <c r="F91" s="1">
        <f t="shared" si="7"/>
        <v>14021</v>
      </c>
      <c r="G91" s="1">
        <f t="shared" si="8"/>
        <v>5.1469999962137081E-3</v>
      </c>
      <c r="I91" s="1">
        <f t="shared" si="5"/>
        <v>5.1469999962137081E-3</v>
      </c>
      <c r="Q91" s="85">
        <f t="shared" si="9"/>
        <v>26493.038999999997</v>
      </c>
      <c r="R91" s="28"/>
      <c r="AB91" s="1">
        <v>8</v>
      </c>
      <c r="AC91" s="1" t="s">
        <v>61</v>
      </c>
      <c r="AD91" s="1" t="s">
        <v>62</v>
      </c>
      <c r="AF91" s="1" t="s">
        <v>63</v>
      </c>
    </row>
    <row r="92" spans="1:32">
      <c r="A92" s="23" t="s">
        <v>94</v>
      </c>
      <c r="B92" s="24" t="s">
        <v>48</v>
      </c>
      <c r="C92" s="25">
        <v>41555.349000000002</v>
      </c>
      <c r="D92" s="26"/>
      <c r="E92" s="27">
        <f t="shared" si="6"/>
        <v>14098.004720620474</v>
      </c>
      <c r="F92" s="1">
        <f t="shared" si="7"/>
        <v>14098</v>
      </c>
      <c r="G92" s="1">
        <f t="shared" si="8"/>
        <v>2.6860000070882961E-3</v>
      </c>
      <c r="I92" s="1">
        <f t="shared" si="5"/>
        <v>2.6860000070882961E-3</v>
      </c>
      <c r="Q92" s="85">
        <f t="shared" si="9"/>
        <v>26536.849000000002</v>
      </c>
      <c r="R92" s="28"/>
    </row>
    <row r="93" spans="1:32">
      <c r="A93" s="23" t="s">
        <v>94</v>
      </c>
      <c r="B93" s="24" t="s">
        <v>48</v>
      </c>
      <c r="C93" s="25">
        <v>41556.478999999999</v>
      </c>
      <c r="D93" s="26"/>
      <c r="E93" s="27">
        <f t="shared" si="6"/>
        <v>14099.990685298417</v>
      </c>
      <c r="F93" s="1">
        <f t="shared" si="7"/>
        <v>14100</v>
      </c>
      <c r="G93" s="1">
        <f t="shared" si="8"/>
        <v>-5.2999999970779754E-3</v>
      </c>
      <c r="I93" s="1">
        <f t="shared" si="5"/>
        <v>-5.2999999970779754E-3</v>
      </c>
      <c r="Q93" s="85">
        <f t="shared" si="9"/>
        <v>26537.978999999999</v>
      </c>
      <c r="R93" s="28"/>
      <c r="AB93" s="1">
        <v>12</v>
      </c>
      <c r="AC93" s="1" t="s">
        <v>67</v>
      </c>
      <c r="AD93" s="1" t="s">
        <v>62</v>
      </c>
      <c r="AF93" s="1" t="s">
        <v>63</v>
      </c>
    </row>
    <row r="94" spans="1:32">
      <c r="A94" s="23" t="s">
        <v>82</v>
      </c>
      <c r="B94" s="24" t="s">
        <v>48</v>
      </c>
      <c r="C94" s="25">
        <v>41561.597000000002</v>
      </c>
      <c r="D94" s="26"/>
      <c r="E94" s="27">
        <f t="shared" si="6"/>
        <v>14108.98552354775</v>
      </c>
      <c r="F94" s="1">
        <f t="shared" si="7"/>
        <v>14109</v>
      </c>
      <c r="G94" s="1">
        <f t="shared" si="8"/>
        <v>-8.2369999945512973E-3</v>
      </c>
      <c r="I94" s="1">
        <f t="shared" si="5"/>
        <v>-8.2369999945512973E-3</v>
      </c>
      <c r="Q94" s="85">
        <f t="shared" si="9"/>
        <v>26543.097000000002</v>
      </c>
      <c r="R94" s="28"/>
      <c r="AB94" s="1">
        <v>13</v>
      </c>
      <c r="AC94" s="1" t="s">
        <v>61</v>
      </c>
      <c r="AD94" s="1" t="s">
        <v>62</v>
      </c>
      <c r="AF94" s="1" t="s">
        <v>63</v>
      </c>
    </row>
    <row r="95" spans="1:32">
      <c r="A95" s="23" t="s">
        <v>82</v>
      </c>
      <c r="B95" s="24" t="s">
        <v>48</v>
      </c>
      <c r="C95" s="25">
        <v>41564.449999999997</v>
      </c>
      <c r="D95" s="26"/>
      <c r="E95" s="27">
        <f t="shared" si="6"/>
        <v>14113.999644986845</v>
      </c>
      <c r="F95" s="1">
        <f t="shared" si="7"/>
        <v>14114</v>
      </c>
      <c r="G95" s="1">
        <f t="shared" si="8"/>
        <v>-2.0200000290060416E-4</v>
      </c>
      <c r="I95" s="1">
        <f t="shared" si="5"/>
        <v>-2.0200000290060416E-4</v>
      </c>
      <c r="Q95" s="85">
        <f t="shared" si="9"/>
        <v>26545.949999999997</v>
      </c>
      <c r="R95" s="28"/>
      <c r="AB95" s="1">
        <v>13</v>
      </c>
      <c r="AC95" s="1" t="s">
        <v>69</v>
      </c>
      <c r="AF95" s="1" t="s">
        <v>63</v>
      </c>
    </row>
    <row r="96" spans="1:32">
      <c r="A96" s="23" t="s">
        <v>94</v>
      </c>
      <c r="B96" s="24" t="s">
        <v>48</v>
      </c>
      <c r="C96" s="25">
        <v>41580.385999999999</v>
      </c>
      <c r="D96" s="26"/>
      <c r="E96" s="27">
        <f t="shared" si="6"/>
        <v>14142.007019418519</v>
      </c>
      <c r="F96" s="1">
        <f t="shared" si="7"/>
        <v>14142</v>
      </c>
      <c r="G96" s="1">
        <f t="shared" si="8"/>
        <v>3.9939999987836927E-3</v>
      </c>
      <c r="I96" s="1">
        <f t="shared" si="5"/>
        <v>3.9939999987836927E-3</v>
      </c>
      <c r="Q96" s="85">
        <f t="shared" si="9"/>
        <v>26561.885999999999</v>
      </c>
      <c r="R96" s="28"/>
      <c r="AB96" s="1">
        <v>8</v>
      </c>
      <c r="AC96" s="1" t="s">
        <v>61</v>
      </c>
      <c r="AD96" s="1" t="s">
        <v>62</v>
      </c>
      <c r="AF96" s="1" t="s">
        <v>63</v>
      </c>
    </row>
    <row r="97" spans="1:32">
      <c r="A97" s="23" t="s">
        <v>95</v>
      </c>
      <c r="B97" s="24" t="s">
        <v>48</v>
      </c>
      <c r="C97" s="25">
        <v>41592.317000000003</v>
      </c>
      <c r="D97" s="26"/>
      <c r="E97" s="27">
        <f t="shared" si="6"/>
        <v>14162.975642934107</v>
      </c>
      <c r="F97" s="1">
        <f t="shared" si="7"/>
        <v>14163</v>
      </c>
      <c r="G97" s="1">
        <f t="shared" si="8"/>
        <v>-1.3858999991498422E-2</v>
      </c>
      <c r="I97" s="1">
        <f t="shared" si="5"/>
        <v>-1.3858999991498422E-2</v>
      </c>
      <c r="Q97" s="85">
        <f t="shared" si="9"/>
        <v>26573.817000000003</v>
      </c>
      <c r="R97" s="28"/>
      <c r="AB97" s="1">
        <v>5</v>
      </c>
      <c r="AC97" s="1" t="s">
        <v>69</v>
      </c>
      <c r="AF97" s="1" t="s">
        <v>63</v>
      </c>
    </row>
    <row r="98" spans="1:32">
      <c r="A98" s="23" t="s">
        <v>95</v>
      </c>
      <c r="B98" s="24" t="s">
        <v>48</v>
      </c>
      <c r="C98" s="25">
        <v>41592.332000000002</v>
      </c>
      <c r="D98" s="26"/>
      <c r="E98" s="27">
        <f t="shared" si="6"/>
        <v>14163.002005297087</v>
      </c>
      <c r="F98" s="1">
        <f t="shared" si="7"/>
        <v>14163</v>
      </c>
      <c r="G98" s="1">
        <f t="shared" si="8"/>
        <v>1.1410000079195015E-3</v>
      </c>
      <c r="I98" s="1">
        <f t="shared" si="5"/>
        <v>1.1410000079195015E-3</v>
      </c>
      <c r="Q98" s="85">
        <f t="shared" si="9"/>
        <v>26573.832000000002</v>
      </c>
      <c r="R98" s="28"/>
      <c r="AB98" s="1">
        <v>11</v>
      </c>
      <c r="AC98" s="1" t="s">
        <v>69</v>
      </c>
      <c r="AF98" s="1" t="s">
        <v>63</v>
      </c>
    </row>
    <row r="99" spans="1:32">
      <c r="A99" s="23" t="s">
        <v>82</v>
      </c>
      <c r="B99" s="24" t="s">
        <v>48</v>
      </c>
      <c r="C99" s="25">
        <v>41596.315000000002</v>
      </c>
      <c r="D99" s="26"/>
      <c r="E99" s="27">
        <f t="shared" si="6"/>
        <v>14170.002091414139</v>
      </c>
      <c r="F99" s="1">
        <f t="shared" si="7"/>
        <v>14170</v>
      </c>
      <c r="G99" s="1">
        <f t="shared" si="8"/>
        <v>1.1900000026798807E-3</v>
      </c>
      <c r="I99" s="1">
        <f t="shared" si="5"/>
        <v>1.1900000026798807E-3</v>
      </c>
      <c r="Q99" s="85">
        <f t="shared" si="9"/>
        <v>26577.815000000002</v>
      </c>
      <c r="R99" s="28"/>
      <c r="AB99" s="1">
        <v>10</v>
      </c>
      <c r="AC99" s="1" t="s">
        <v>69</v>
      </c>
      <c r="AF99" s="1" t="s">
        <v>63</v>
      </c>
    </row>
    <row r="100" spans="1:32">
      <c r="A100" s="23" t="s">
        <v>82</v>
      </c>
      <c r="B100" s="24" t="s">
        <v>48</v>
      </c>
      <c r="C100" s="25">
        <v>41604.275000000001</v>
      </c>
      <c r="D100" s="26"/>
      <c r="E100" s="27">
        <f t="shared" si="6"/>
        <v>14183.99171870305</v>
      </c>
      <c r="F100" s="1">
        <f t="shared" si="7"/>
        <v>14184</v>
      </c>
      <c r="G100" s="1">
        <f t="shared" si="8"/>
        <v>-4.7119999944698066E-3</v>
      </c>
      <c r="I100" s="1">
        <f t="shared" si="5"/>
        <v>-4.7119999944698066E-3</v>
      </c>
      <c r="Q100" s="85">
        <f t="shared" si="9"/>
        <v>26585.775000000001</v>
      </c>
      <c r="R100" s="28"/>
      <c r="AB100" s="1">
        <v>6</v>
      </c>
      <c r="AC100" s="1" t="s">
        <v>69</v>
      </c>
      <c r="AF100" s="1" t="s">
        <v>63</v>
      </c>
    </row>
    <row r="101" spans="1:32">
      <c r="A101" s="23" t="s">
        <v>95</v>
      </c>
      <c r="B101" s="24" t="s">
        <v>48</v>
      </c>
      <c r="C101" s="25">
        <v>41637.277999999998</v>
      </c>
      <c r="D101" s="26"/>
      <c r="E101" s="27">
        <f t="shared" si="6"/>
        <v>14241.994189735202</v>
      </c>
      <c r="F101" s="1">
        <f t="shared" si="7"/>
        <v>14242</v>
      </c>
      <c r="G101" s="1">
        <f t="shared" si="8"/>
        <v>-3.3059999987017363E-3</v>
      </c>
      <c r="I101" s="1">
        <f t="shared" si="5"/>
        <v>-3.3059999987017363E-3</v>
      </c>
      <c r="Q101" s="85">
        <f t="shared" si="9"/>
        <v>26618.777999999998</v>
      </c>
      <c r="R101" s="28"/>
    </row>
    <row r="102" spans="1:32">
      <c r="A102" s="23" t="s">
        <v>96</v>
      </c>
      <c r="B102" s="24" t="s">
        <v>48</v>
      </c>
      <c r="C102" s="25">
        <v>41845.534</v>
      </c>
      <c r="D102" s="26"/>
      <c r="E102" s="27">
        <f t="shared" si="6"/>
        <v>14608.002207408532</v>
      </c>
      <c r="F102" s="1">
        <f t="shared" si="7"/>
        <v>14608</v>
      </c>
      <c r="G102" s="1">
        <f t="shared" si="8"/>
        <v>1.2560000031953678E-3</v>
      </c>
      <c r="I102" s="1">
        <f t="shared" si="5"/>
        <v>1.2560000031953678E-3</v>
      </c>
      <c r="Q102" s="85">
        <f t="shared" si="9"/>
        <v>26827.034</v>
      </c>
      <c r="R102" s="28"/>
    </row>
    <row r="103" spans="1:32">
      <c r="A103" s="23" t="s">
        <v>96</v>
      </c>
      <c r="B103" s="24" t="s">
        <v>48</v>
      </c>
      <c r="C103" s="25">
        <v>41849.514999999999</v>
      </c>
      <c r="D103" s="26"/>
      <c r="E103" s="27">
        <f t="shared" si="6"/>
        <v>14614.998778543853</v>
      </c>
      <c r="F103" s="1">
        <f t="shared" si="7"/>
        <v>14615</v>
      </c>
      <c r="G103" s="1">
        <f t="shared" si="8"/>
        <v>-6.9499999517574906E-4</v>
      </c>
      <c r="I103" s="1">
        <f t="shared" si="5"/>
        <v>-6.9499999517574906E-4</v>
      </c>
      <c r="Q103" s="85">
        <f t="shared" si="9"/>
        <v>26831.014999999999</v>
      </c>
      <c r="R103" s="28"/>
    </row>
    <row r="104" spans="1:32">
      <c r="A104" s="23" t="s">
        <v>96</v>
      </c>
      <c r="B104" s="24" t="s">
        <v>48</v>
      </c>
      <c r="C104" s="25">
        <v>41853.497000000003</v>
      </c>
      <c r="D104" s="26"/>
      <c r="E104" s="27">
        <f t="shared" si="6"/>
        <v>14621.997107170046</v>
      </c>
      <c r="F104" s="1">
        <f t="shared" si="7"/>
        <v>14622</v>
      </c>
      <c r="G104" s="1">
        <f t="shared" si="8"/>
        <v>-1.6459999897051603E-3</v>
      </c>
      <c r="I104" s="1">
        <f t="shared" si="5"/>
        <v>-1.6459999897051603E-3</v>
      </c>
      <c r="Q104" s="85">
        <f t="shared" si="9"/>
        <v>26834.997000000003</v>
      </c>
      <c r="R104" s="28"/>
    </row>
    <row r="105" spans="1:32">
      <c r="A105" s="23" t="s">
        <v>96</v>
      </c>
      <c r="B105" s="24" t="s">
        <v>48</v>
      </c>
      <c r="C105" s="25">
        <v>41853.5</v>
      </c>
      <c r="D105" s="26"/>
      <c r="E105" s="27">
        <f t="shared" si="6"/>
        <v>14622.002379642638</v>
      </c>
      <c r="F105" s="1">
        <f t="shared" si="7"/>
        <v>14622</v>
      </c>
      <c r="G105" s="1">
        <f t="shared" si="8"/>
        <v>1.3540000072680414E-3</v>
      </c>
      <c r="I105" s="1">
        <f t="shared" si="5"/>
        <v>1.3540000072680414E-3</v>
      </c>
      <c r="Q105" s="85">
        <f t="shared" si="9"/>
        <v>26835</v>
      </c>
      <c r="R105" s="28"/>
    </row>
    <row r="106" spans="1:32">
      <c r="A106" s="23" t="s">
        <v>96</v>
      </c>
      <c r="B106" s="24" t="s">
        <v>48</v>
      </c>
      <c r="C106" s="25">
        <v>41866.584999999999</v>
      </c>
      <c r="D106" s="26"/>
      <c r="E106" s="27">
        <f t="shared" si="6"/>
        <v>14644.999147616934</v>
      </c>
      <c r="F106" s="1">
        <f t="shared" si="7"/>
        <v>14645</v>
      </c>
      <c r="G106" s="1">
        <f t="shared" si="8"/>
        <v>-4.8499999684281647E-4</v>
      </c>
      <c r="I106" s="1">
        <f t="shared" si="5"/>
        <v>-4.8499999684281647E-4</v>
      </c>
      <c r="Q106" s="85">
        <f t="shared" si="9"/>
        <v>26848.084999999999</v>
      </c>
      <c r="R106" s="28"/>
    </row>
    <row r="107" spans="1:32">
      <c r="A107" s="23" t="s">
        <v>96</v>
      </c>
      <c r="B107" s="24" t="s">
        <v>48</v>
      </c>
      <c r="C107" s="25">
        <v>41869.432999999997</v>
      </c>
      <c r="D107" s="26"/>
      <c r="E107" s="27">
        <f t="shared" si="6"/>
        <v>14650.004481601707</v>
      </c>
      <c r="F107" s="1">
        <f t="shared" si="7"/>
        <v>14650</v>
      </c>
      <c r="G107" s="1">
        <f t="shared" si="8"/>
        <v>2.5499999974272214E-3</v>
      </c>
      <c r="I107" s="1">
        <f t="shared" si="5"/>
        <v>2.5499999974272214E-3</v>
      </c>
      <c r="Q107" s="85">
        <f t="shared" si="9"/>
        <v>26850.932999999997</v>
      </c>
      <c r="R107" s="28"/>
    </row>
    <row r="108" spans="1:32">
      <c r="A108" s="23" t="s">
        <v>97</v>
      </c>
      <c r="B108" s="24" t="s">
        <v>48</v>
      </c>
      <c r="C108" s="25">
        <v>41918.357000000004</v>
      </c>
      <c r="D108" s="26"/>
      <c r="E108" s="27">
        <f t="shared" si="6"/>
        <v>14735.987964702565</v>
      </c>
      <c r="F108" s="1">
        <f t="shared" si="7"/>
        <v>14736</v>
      </c>
      <c r="G108" s="1">
        <f t="shared" si="8"/>
        <v>-6.8479999899864197E-3</v>
      </c>
      <c r="I108" s="1">
        <f t="shared" si="5"/>
        <v>-6.8479999899864197E-3</v>
      </c>
      <c r="Q108" s="85">
        <f t="shared" si="9"/>
        <v>26899.857000000004</v>
      </c>
      <c r="R108" s="28"/>
    </row>
    <row r="109" spans="1:32">
      <c r="A109" s="23" t="s">
        <v>97</v>
      </c>
      <c r="B109" s="24" t="s">
        <v>48</v>
      </c>
      <c r="C109" s="25">
        <v>41918.360999999997</v>
      </c>
      <c r="D109" s="26"/>
      <c r="E109" s="27">
        <f t="shared" si="6"/>
        <v>14735.994994666016</v>
      </c>
      <c r="F109" s="1">
        <f t="shared" si="7"/>
        <v>14736</v>
      </c>
      <c r="G109" s="1">
        <f t="shared" si="8"/>
        <v>-2.84799999644747E-3</v>
      </c>
      <c r="I109" s="1">
        <f t="shared" si="5"/>
        <v>-2.84799999644747E-3</v>
      </c>
      <c r="Q109" s="85">
        <f t="shared" si="9"/>
        <v>26899.860999999997</v>
      </c>
      <c r="R109" s="28"/>
    </row>
    <row r="110" spans="1:32">
      <c r="A110" s="23" t="s">
        <v>99</v>
      </c>
      <c r="B110" s="24" t="s">
        <v>48</v>
      </c>
      <c r="C110" s="25">
        <v>41986.644</v>
      </c>
      <c r="D110" s="26"/>
      <c r="E110" s="27">
        <f t="shared" si="6"/>
        <v>14856.001743430945</v>
      </c>
      <c r="F110" s="1">
        <f t="shared" si="7"/>
        <v>14856</v>
      </c>
      <c r="G110" s="1">
        <f t="shared" si="8"/>
        <v>9.9200000113341957E-4</v>
      </c>
      <c r="I110" s="1">
        <f t="shared" si="5"/>
        <v>9.9200000113341957E-4</v>
      </c>
      <c r="Q110" s="85">
        <f t="shared" si="9"/>
        <v>26968.144</v>
      </c>
      <c r="R110" s="28"/>
      <c r="AB110" s="1">
        <v>7</v>
      </c>
      <c r="AC110" s="1" t="s">
        <v>69</v>
      </c>
      <c r="AF110" s="1" t="s">
        <v>63</v>
      </c>
    </row>
    <row r="111" spans="1:32">
      <c r="A111" s="23" t="s">
        <v>100</v>
      </c>
      <c r="B111" s="24" t="s">
        <v>48</v>
      </c>
      <c r="C111" s="25">
        <v>42004.28</v>
      </c>
      <c r="D111" s="26"/>
      <c r="E111" s="27">
        <f t="shared" si="6"/>
        <v>14886.996852333863</v>
      </c>
      <c r="F111" s="1">
        <f t="shared" si="7"/>
        <v>14887</v>
      </c>
      <c r="G111" s="1">
        <f t="shared" si="8"/>
        <v>-1.7910000024130568E-3</v>
      </c>
      <c r="I111" s="1">
        <f t="shared" ref="I111:I174" si="10">G111</f>
        <v>-1.7910000024130568E-3</v>
      </c>
      <c r="Q111" s="85">
        <f t="shared" si="9"/>
        <v>26985.78</v>
      </c>
      <c r="R111" s="28"/>
      <c r="AB111" s="1">
        <v>12</v>
      </c>
      <c r="AC111" s="1" t="s">
        <v>67</v>
      </c>
      <c r="AD111" s="1" t="s">
        <v>62</v>
      </c>
      <c r="AF111" s="1" t="s">
        <v>63</v>
      </c>
    </row>
    <row r="112" spans="1:32">
      <c r="A112" s="23" t="s">
        <v>99</v>
      </c>
      <c r="B112" s="24" t="s">
        <v>48</v>
      </c>
      <c r="C112" s="25">
        <v>42006.559000000001</v>
      </c>
      <c r="D112" s="26"/>
      <c r="E112" s="27">
        <f t="shared" si="6"/>
        <v>14891.002174016208</v>
      </c>
      <c r="F112" s="1">
        <f t="shared" si="7"/>
        <v>14891</v>
      </c>
      <c r="G112" s="1">
        <f t="shared" si="8"/>
        <v>1.237000004039146E-3</v>
      </c>
      <c r="I112" s="1">
        <f t="shared" si="10"/>
        <v>1.237000004039146E-3</v>
      </c>
      <c r="Q112" s="85">
        <f t="shared" si="9"/>
        <v>26988.059000000001</v>
      </c>
      <c r="R112" s="28"/>
    </row>
    <row r="113" spans="1:32">
      <c r="A113" s="23" t="s">
        <v>100</v>
      </c>
      <c r="B113" s="24" t="s">
        <v>48</v>
      </c>
      <c r="C113" s="25">
        <v>42009.396999999997</v>
      </c>
      <c r="D113" s="26"/>
      <c r="E113" s="27">
        <f t="shared" si="6"/>
        <v>14895.989933092324</v>
      </c>
      <c r="F113" s="1">
        <f t="shared" si="7"/>
        <v>14896</v>
      </c>
      <c r="G113" s="1">
        <f t="shared" si="8"/>
        <v>-5.7280000037280843E-3</v>
      </c>
      <c r="I113" s="1">
        <f t="shared" si="10"/>
        <v>-5.7280000037280843E-3</v>
      </c>
      <c r="Q113" s="85">
        <f t="shared" si="9"/>
        <v>26990.896999999997</v>
      </c>
      <c r="R113" s="28"/>
      <c r="AB113" s="1">
        <v>12</v>
      </c>
      <c r="AC113" s="1" t="s">
        <v>69</v>
      </c>
      <c r="AF113" s="1" t="s">
        <v>63</v>
      </c>
    </row>
    <row r="114" spans="1:32">
      <c r="A114" s="23" t="s">
        <v>99</v>
      </c>
      <c r="B114" s="24" t="s">
        <v>48</v>
      </c>
      <c r="C114" s="25">
        <v>42039.553</v>
      </c>
      <c r="D114" s="26"/>
      <c r="E114" s="27">
        <f t="shared" si="6"/>
        <v>14948.988827630574</v>
      </c>
      <c r="F114" s="1">
        <f t="shared" si="7"/>
        <v>14949</v>
      </c>
      <c r="G114" s="1">
        <f t="shared" si="8"/>
        <v>-6.3569999983883463E-3</v>
      </c>
      <c r="I114" s="1">
        <f t="shared" si="10"/>
        <v>-6.3569999983883463E-3</v>
      </c>
      <c r="Q114" s="85">
        <f t="shared" si="9"/>
        <v>27021.053</v>
      </c>
      <c r="R114" s="28"/>
      <c r="AB114" s="1">
        <v>6</v>
      </c>
      <c r="AC114" s="1" t="s">
        <v>73</v>
      </c>
      <c r="AD114" s="1" t="s">
        <v>74</v>
      </c>
      <c r="AF114" s="1" t="s">
        <v>63</v>
      </c>
    </row>
    <row r="115" spans="1:32">
      <c r="A115" s="23" t="s">
        <v>101</v>
      </c>
      <c r="B115" s="24" t="s">
        <v>48</v>
      </c>
      <c r="C115" s="25">
        <v>42250.654000000002</v>
      </c>
      <c r="D115" s="26"/>
      <c r="E115" s="27">
        <f t="shared" si="6"/>
        <v>15319.996906816086</v>
      </c>
      <c r="F115" s="1">
        <f t="shared" si="7"/>
        <v>15320</v>
      </c>
      <c r="G115" s="1">
        <f t="shared" si="8"/>
        <v>-1.7599999919184484E-3</v>
      </c>
      <c r="I115" s="1">
        <f t="shared" si="10"/>
        <v>-1.7599999919184484E-3</v>
      </c>
      <c r="Q115" s="85">
        <f t="shared" si="9"/>
        <v>27232.154000000002</v>
      </c>
      <c r="R115" s="28"/>
    </row>
    <row r="116" spans="1:32">
      <c r="A116" s="23" t="s">
        <v>102</v>
      </c>
      <c r="B116" s="24" t="s">
        <v>48</v>
      </c>
      <c r="C116" s="25">
        <v>42273.411</v>
      </c>
      <c r="D116" s="26"/>
      <c r="E116" s="27">
        <f t="shared" si="6"/>
        <v>15359.992126440928</v>
      </c>
      <c r="F116" s="1">
        <f t="shared" si="7"/>
        <v>15360</v>
      </c>
      <c r="G116" s="1">
        <f t="shared" si="8"/>
        <v>-4.4799999959650449E-3</v>
      </c>
      <c r="I116" s="1">
        <f t="shared" si="10"/>
        <v>-4.4799999959650449E-3</v>
      </c>
      <c r="Q116" s="85">
        <f t="shared" si="9"/>
        <v>27254.911</v>
      </c>
      <c r="R116" s="28"/>
    </row>
    <row r="117" spans="1:32">
      <c r="A117" s="23" t="s">
        <v>102</v>
      </c>
      <c r="B117" s="24" t="s">
        <v>48</v>
      </c>
      <c r="C117" s="25">
        <v>42273.411999999997</v>
      </c>
      <c r="D117" s="26"/>
      <c r="E117" s="27">
        <f t="shared" si="6"/>
        <v>15359.993883931787</v>
      </c>
      <c r="F117" s="1">
        <f t="shared" si="7"/>
        <v>15360</v>
      </c>
      <c r="G117" s="1">
        <f t="shared" si="8"/>
        <v>-3.4799999993992969E-3</v>
      </c>
      <c r="I117" s="1">
        <f t="shared" si="10"/>
        <v>-3.4799999993992969E-3</v>
      </c>
      <c r="Q117" s="85">
        <f t="shared" si="9"/>
        <v>27254.911999999997</v>
      </c>
      <c r="R117" s="28"/>
    </row>
    <row r="118" spans="1:32">
      <c r="A118" s="23" t="s">
        <v>102</v>
      </c>
      <c r="B118" s="24" t="s">
        <v>48</v>
      </c>
      <c r="C118" s="25">
        <v>42273.419000000002</v>
      </c>
      <c r="D118" s="26"/>
      <c r="E118" s="27">
        <f t="shared" si="6"/>
        <v>15360.006186367855</v>
      </c>
      <c r="F118" s="1">
        <f t="shared" si="7"/>
        <v>15360</v>
      </c>
      <c r="G118" s="1">
        <f t="shared" si="8"/>
        <v>3.5200000056647696E-3</v>
      </c>
      <c r="I118" s="1">
        <f t="shared" si="10"/>
        <v>3.5200000056647696E-3</v>
      </c>
      <c r="Q118" s="85">
        <f t="shared" si="9"/>
        <v>27254.919000000002</v>
      </c>
      <c r="R118" s="28"/>
      <c r="AB118" s="1">
        <v>16</v>
      </c>
      <c r="AC118" s="1" t="s">
        <v>69</v>
      </c>
      <c r="AF118" s="1" t="s">
        <v>63</v>
      </c>
    </row>
    <row r="119" spans="1:32">
      <c r="A119" s="23" t="s">
        <v>102</v>
      </c>
      <c r="B119" s="24" t="s">
        <v>48</v>
      </c>
      <c r="C119" s="25">
        <v>42285.362999999998</v>
      </c>
      <c r="D119" s="26"/>
      <c r="E119" s="27">
        <f t="shared" si="6"/>
        <v>15380.997657264677</v>
      </c>
      <c r="F119" s="1">
        <f t="shared" si="7"/>
        <v>15381</v>
      </c>
      <c r="G119" s="1">
        <f t="shared" si="8"/>
        <v>-1.3330000001587905E-3</v>
      </c>
      <c r="I119" s="1">
        <f t="shared" si="10"/>
        <v>-1.3330000001587905E-3</v>
      </c>
      <c r="Q119" s="85">
        <f t="shared" si="9"/>
        <v>27266.862999999998</v>
      </c>
      <c r="R119" s="28"/>
      <c r="AB119" s="1">
        <v>8</v>
      </c>
      <c r="AC119" s="1" t="s">
        <v>61</v>
      </c>
      <c r="AD119" s="1" t="s">
        <v>62</v>
      </c>
      <c r="AF119" s="1" t="s">
        <v>63</v>
      </c>
    </row>
    <row r="120" spans="1:32">
      <c r="A120" s="23" t="s">
        <v>101</v>
      </c>
      <c r="B120" s="24" t="s">
        <v>48</v>
      </c>
      <c r="C120" s="25">
        <v>42299.588000000003</v>
      </c>
      <c r="D120" s="26"/>
      <c r="E120" s="27">
        <f t="shared" si="6"/>
        <v>15405.997964825588</v>
      </c>
      <c r="F120" s="1">
        <f t="shared" si="7"/>
        <v>15406</v>
      </c>
      <c r="G120" s="1">
        <f t="shared" si="8"/>
        <v>-1.1579999918467365E-3</v>
      </c>
      <c r="I120" s="1">
        <f t="shared" si="10"/>
        <v>-1.1579999918467365E-3</v>
      </c>
      <c r="Q120" s="85">
        <f t="shared" si="9"/>
        <v>27281.088000000003</v>
      </c>
      <c r="R120" s="28"/>
      <c r="AB120" s="1">
        <v>7</v>
      </c>
      <c r="AC120" s="1" t="s">
        <v>61</v>
      </c>
      <c r="AD120" s="1" t="s">
        <v>62</v>
      </c>
      <c r="AF120" s="1" t="s">
        <v>63</v>
      </c>
    </row>
    <row r="121" spans="1:32">
      <c r="A121" s="23" t="s">
        <v>101</v>
      </c>
      <c r="B121" s="24" t="s">
        <v>48</v>
      </c>
      <c r="C121" s="25">
        <v>42303.569000000003</v>
      </c>
      <c r="D121" s="26"/>
      <c r="E121" s="27">
        <f t="shared" si="6"/>
        <v>15412.99453596091</v>
      </c>
      <c r="F121" s="1">
        <f t="shared" si="7"/>
        <v>15413</v>
      </c>
      <c r="G121" s="1">
        <f t="shared" si="8"/>
        <v>-3.108999997493811E-3</v>
      </c>
      <c r="I121" s="1">
        <f t="shared" si="10"/>
        <v>-3.108999997493811E-3</v>
      </c>
      <c r="Q121" s="85">
        <f t="shared" si="9"/>
        <v>27285.069000000003</v>
      </c>
      <c r="R121" s="28"/>
      <c r="AB121" s="1">
        <v>11</v>
      </c>
      <c r="AC121" s="1" t="s">
        <v>69</v>
      </c>
      <c r="AF121" s="1" t="s">
        <v>63</v>
      </c>
    </row>
    <row r="122" spans="1:32">
      <c r="A122" s="23" t="s">
        <v>101</v>
      </c>
      <c r="B122" s="24" t="s">
        <v>48</v>
      </c>
      <c r="C122" s="25">
        <v>42304.701000000001</v>
      </c>
      <c r="D122" s="26"/>
      <c r="E122" s="27">
        <f t="shared" si="6"/>
        <v>15414.984015620586</v>
      </c>
      <c r="F122" s="1">
        <f t="shared" si="7"/>
        <v>15415</v>
      </c>
      <c r="G122" s="1">
        <f t="shared" si="8"/>
        <v>-9.0949999939766712E-3</v>
      </c>
      <c r="I122" s="1">
        <f t="shared" si="10"/>
        <v>-9.0949999939766712E-3</v>
      </c>
      <c r="Q122" s="85">
        <f t="shared" si="9"/>
        <v>27286.201000000001</v>
      </c>
      <c r="R122" s="28"/>
      <c r="AB122" s="1">
        <v>6</v>
      </c>
      <c r="AC122" s="1" t="s">
        <v>69</v>
      </c>
      <c r="AF122" s="1" t="s">
        <v>63</v>
      </c>
    </row>
    <row r="123" spans="1:32">
      <c r="A123" s="23" t="s">
        <v>102</v>
      </c>
      <c r="B123" s="24" t="s">
        <v>48</v>
      </c>
      <c r="C123" s="25">
        <v>42318.362000000001</v>
      </c>
      <c r="D123" s="26"/>
      <c r="E123" s="27">
        <f t="shared" si="6"/>
        <v>15438.993098333378</v>
      </c>
      <c r="F123" s="1">
        <f t="shared" si="7"/>
        <v>15439</v>
      </c>
      <c r="G123" s="1">
        <f t="shared" si="8"/>
        <v>-3.9269999979296699E-3</v>
      </c>
      <c r="I123" s="1">
        <f t="shared" si="10"/>
        <v>-3.9269999979296699E-3</v>
      </c>
      <c r="Q123" s="85">
        <f t="shared" si="9"/>
        <v>27299.862000000001</v>
      </c>
      <c r="R123" s="28"/>
      <c r="AB123" s="1">
        <v>8</v>
      </c>
      <c r="AC123" s="1" t="s">
        <v>61</v>
      </c>
      <c r="AD123" s="1" t="s">
        <v>62</v>
      </c>
      <c r="AF123" s="1" t="s">
        <v>63</v>
      </c>
    </row>
    <row r="124" spans="1:32">
      <c r="A124" s="23" t="s">
        <v>103</v>
      </c>
      <c r="B124" s="24" t="s">
        <v>48</v>
      </c>
      <c r="C124" s="25">
        <v>42363.317000000003</v>
      </c>
      <c r="D124" s="26"/>
      <c r="E124" s="27">
        <f t="shared" si="6"/>
        <v>15518.001100189293</v>
      </c>
      <c r="F124" s="1">
        <f t="shared" si="7"/>
        <v>15518</v>
      </c>
      <c r="G124" s="1">
        <f t="shared" si="8"/>
        <v>6.2600000819656998E-4</v>
      </c>
      <c r="I124" s="1">
        <f t="shared" si="10"/>
        <v>6.2600000819656998E-4</v>
      </c>
      <c r="Q124" s="85">
        <f t="shared" si="9"/>
        <v>27344.817000000003</v>
      </c>
      <c r="R124" s="28"/>
    </row>
    <row r="125" spans="1:32">
      <c r="A125" s="23" t="s">
        <v>101</v>
      </c>
      <c r="B125" s="24" t="s">
        <v>48</v>
      </c>
      <c r="C125" s="25">
        <v>42365.588000000003</v>
      </c>
      <c r="D125" s="26"/>
      <c r="E125" s="27">
        <f t="shared" si="6"/>
        <v>15521.992361944711</v>
      </c>
      <c r="F125" s="1">
        <f t="shared" si="7"/>
        <v>15522</v>
      </c>
      <c r="G125" s="1">
        <f t="shared" si="8"/>
        <v>-4.3459999942569993E-3</v>
      </c>
      <c r="I125" s="1">
        <f t="shared" si="10"/>
        <v>-4.3459999942569993E-3</v>
      </c>
      <c r="Q125" s="85">
        <f t="shared" si="9"/>
        <v>27347.088000000003</v>
      </c>
      <c r="R125" s="28"/>
    </row>
    <row r="126" spans="1:32">
      <c r="A126" s="23" t="s">
        <v>101</v>
      </c>
      <c r="B126" s="24" t="s">
        <v>48</v>
      </c>
      <c r="C126" s="25">
        <v>42365.591999999997</v>
      </c>
      <c r="D126" s="26"/>
      <c r="E126" s="27">
        <f t="shared" si="6"/>
        <v>15521.999391908161</v>
      </c>
      <c r="F126" s="1">
        <f t="shared" si="7"/>
        <v>15522</v>
      </c>
      <c r="G126" s="1">
        <f t="shared" si="8"/>
        <v>-3.4600000071804971E-4</v>
      </c>
      <c r="I126" s="1">
        <f t="shared" si="10"/>
        <v>-3.4600000071804971E-4</v>
      </c>
      <c r="Q126" s="85">
        <f t="shared" si="9"/>
        <v>27347.091999999997</v>
      </c>
      <c r="R126" s="28"/>
      <c r="AB126" s="1">
        <v>7</v>
      </c>
      <c r="AC126" s="1" t="s">
        <v>69</v>
      </c>
      <c r="AF126" s="1" t="s">
        <v>63</v>
      </c>
    </row>
    <row r="127" spans="1:32">
      <c r="A127" s="23" t="s">
        <v>101</v>
      </c>
      <c r="B127" s="24" t="s">
        <v>48</v>
      </c>
      <c r="C127" s="25">
        <v>42373.561000000002</v>
      </c>
      <c r="D127" s="26"/>
      <c r="E127" s="27">
        <f t="shared" si="6"/>
        <v>15536.004836614869</v>
      </c>
      <c r="F127" s="1">
        <f t="shared" si="7"/>
        <v>15536</v>
      </c>
      <c r="G127" s="1">
        <f t="shared" si="8"/>
        <v>2.7520000003278255E-3</v>
      </c>
      <c r="I127" s="1">
        <f t="shared" si="10"/>
        <v>2.7520000003278255E-3</v>
      </c>
      <c r="Q127" s="85">
        <f t="shared" si="9"/>
        <v>27355.061000000002</v>
      </c>
      <c r="R127" s="28"/>
    </row>
    <row r="128" spans="1:32">
      <c r="A128" s="23" t="s">
        <v>104</v>
      </c>
      <c r="B128" s="24" t="s">
        <v>48</v>
      </c>
      <c r="C128" s="25">
        <v>42404.288</v>
      </c>
      <c r="D128" s="26"/>
      <c r="E128" s="27">
        <f t="shared" si="6"/>
        <v>15590.007258437281</v>
      </c>
      <c r="F128" s="1">
        <f t="shared" si="7"/>
        <v>15590</v>
      </c>
      <c r="G128" s="1">
        <f t="shared" si="8"/>
        <v>4.1300000011688098E-3</v>
      </c>
      <c r="I128" s="1">
        <f t="shared" si="10"/>
        <v>4.1300000011688098E-3</v>
      </c>
      <c r="Q128" s="85">
        <f t="shared" si="9"/>
        <v>27385.788</v>
      </c>
      <c r="R128" s="28"/>
      <c r="AB128" s="1">
        <v>7</v>
      </c>
      <c r="AC128" s="1" t="s">
        <v>61</v>
      </c>
      <c r="AD128" s="1" t="s">
        <v>62</v>
      </c>
      <c r="AF128" s="1" t="s">
        <v>63</v>
      </c>
    </row>
    <row r="129" spans="1:32">
      <c r="A129" s="23" t="s">
        <v>105</v>
      </c>
      <c r="B129" s="24" t="s">
        <v>48</v>
      </c>
      <c r="C129" s="25">
        <v>42507.838000000003</v>
      </c>
      <c r="D129" s="26"/>
      <c r="E129" s="27">
        <f t="shared" si="6"/>
        <v>15771.995437553725</v>
      </c>
      <c r="F129" s="1">
        <f t="shared" si="7"/>
        <v>15772</v>
      </c>
      <c r="G129" s="1">
        <f t="shared" si="8"/>
        <v>-2.5959999911719933E-3</v>
      </c>
      <c r="I129" s="1">
        <f t="shared" si="10"/>
        <v>-2.5959999911719933E-3</v>
      </c>
      <c r="Q129" s="85">
        <f t="shared" si="9"/>
        <v>27489.338000000003</v>
      </c>
      <c r="R129" s="28"/>
    </row>
    <row r="130" spans="1:32">
      <c r="A130" s="23" t="s">
        <v>106</v>
      </c>
      <c r="B130" s="24" t="s">
        <v>48</v>
      </c>
      <c r="C130" s="25">
        <v>42550.512999999999</v>
      </c>
      <c r="D130" s="26"/>
      <c r="E130" s="27">
        <f t="shared" si="6"/>
        <v>15846.996360236422</v>
      </c>
      <c r="F130" s="1">
        <f t="shared" si="7"/>
        <v>15847</v>
      </c>
      <c r="G130" s="1">
        <f t="shared" si="8"/>
        <v>-2.0709999953396618E-3</v>
      </c>
      <c r="I130" s="1">
        <f t="shared" si="10"/>
        <v>-2.0709999953396618E-3</v>
      </c>
      <c r="Q130" s="85">
        <f t="shared" si="9"/>
        <v>27532.012999999999</v>
      </c>
      <c r="R130" s="28"/>
    </row>
    <row r="131" spans="1:32">
      <c r="A131" s="23" t="s">
        <v>107</v>
      </c>
      <c r="B131" s="24" t="s">
        <v>48</v>
      </c>
      <c r="C131" s="25">
        <v>42571.56</v>
      </c>
      <c r="D131" s="26"/>
      <c r="E131" s="27">
        <f t="shared" si="6"/>
        <v>15883.98627048136</v>
      </c>
      <c r="F131" s="1">
        <f t="shared" si="7"/>
        <v>15884</v>
      </c>
      <c r="G131" s="1">
        <f t="shared" si="8"/>
        <v>-7.8119999961927533E-3</v>
      </c>
      <c r="I131" s="1">
        <f t="shared" si="10"/>
        <v>-7.8119999961927533E-3</v>
      </c>
      <c r="Q131" s="85">
        <f t="shared" si="9"/>
        <v>27553.059999999998</v>
      </c>
      <c r="R131" s="28"/>
    </row>
    <row r="132" spans="1:32">
      <c r="A132" s="23" t="s">
        <v>105</v>
      </c>
      <c r="B132" s="24" t="s">
        <v>48</v>
      </c>
      <c r="C132" s="25">
        <v>42572.705999999998</v>
      </c>
      <c r="D132" s="26"/>
      <c r="E132" s="27">
        <f t="shared" si="6"/>
        <v>15886.000355013157</v>
      </c>
      <c r="F132" s="1">
        <f t="shared" si="7"/>
        <v>15886</v>
      </c>
      <c r="G132" s="1">
        <f t="shared" si="8"/>
        <v>2.0200000290060416E-4</v>
      </c>
      <c r="I132" s="1">
        <f t="shared" si="10"/>
        <v>2.0200000290060416E-4</v>
      </c>
      <c r="Q132" s="85">
        <f t="shared" si="9"/>
        <v>27554.205999999998</v>
      </c>
      <c r="R132" s="28"/>
      <c r="AB132" s="1">
        <v>11</v>
      </c>
      <c r="AC132" s="1" t="s">
        <v>69</v>
      </c>
      <c r="AF132" s="1" t="s">
        <v>63</v>
      </c>
    </row>
    <row r="133" spans="1:32">
      <c r="A133" s="23" t="s">
        <v>105</v>
      </c>
      <c r="B133" s="24" t="s">
        <v>48</v>
      </c>
      <c r="C133" s="25">
        <v>42573.841</v>
      </c>
      <c r="D133" s="26"/>
      <c r="E133" s="27">
        <f t="shared" si="6"/>
        <v>15887.995107145436</v>
      </c>
      <c r="F133" s="1">
        <f t="shared" si="7"/>
        <v>15888</v>
      </c>
      <c r="G133" s="1">
        <f t="shared" si="8"/>
        <v>-2.7839999966090545E-3</v>
      </c>
      <c r="I133" s="1">
        <f t="shared" si="10"/>
        <v>-2.7839999966090545E-3</v>
      </c>
      <c r="Q133" s="85">
        <f t="shared" si="9"/>
        <v>27555.341</v>
      </c>
      <c r="R133" s="28"/>
    </row>
    <row r="134" spans="1:32">
      <c r="A134" s="23" t="s">
        <v>108</v>
      </c>
      <c r="B134" s="24" t="s">
        <v>48</v>
      </c>
      <c r="C134" s="25">
        <v>42577.82</v>
      </c>
      <c r="D134" s="26"/>
      <c r="E134" s="27">
        <f t="shared" si="6"/>
        <v>15894.988163299025</v>
      </c>
      <c r="F134" s="1">
        <f t="shared" si="7"/>
        <v>15895</v>
      </c>
      <c r="G134" s="1">
        <f t="shared" si="8"/>
        <v>-6.7349999953876249E-3</v>
      </c>
      <c r="I134" s="1">
        <f t="shared" si="10"/>
        <v>-6.7349999953876249E-3</v>
      </c>
      <c r="Q134" s="85">
        <f t="shared" si="9"/>
        <v>27559.32</v>
      </c>
      <c r="R134" s="28"/>
      <c r="AB134" s="1">
        <v>10</v>
      </c>
      <c r="AC134" s="1" t="s">
        <v>69</v>
      </c>
      <c r="AF134" s="1" t="s">
        <v>63</v>
      </c>
    </row>
    <row r="135" spans="1:32">
      <c r="A135" s="23" t="s">
        <v>108</v>
      </c>
      <c r="B135" s="24" t="s">
        <v>48</v>
      </c>
      <c r="C135" s="25">
        <v>42581.807000000001</v>
      </c>
      <c r="D135" s="26"/>
      <c r="E135" s="27">
        <f t="shared" si="6"/>
        <v>15901.995279379542</v>
      </c>
      <c r="F135" s="1">
        <f t="shared" si="7"/>
        <v>15902</v>
      </c>
      <c r="G135" s="1">
        <f t="shared" si="8"/>
        <v>-2.6859999925363809E-3</v>
      </c>
      <c r="I135" s="1">
        <f t="shared" si="10"/>
        <v>-2.6859999925363809E-3</v>
      </c>
      <c r="Q135" s="85">
        <f t="shared" si="9"/>
        <v>27563.307000000001</v>
      </c>
      <c r="R135" s="28"/>
    </row>
    <row r="136" spans="1:32">
      <c r="A136" s="23" t="s">
        <v>108</v>
      </c>
      <c r="B136" s="24" t="s">
        <v>48</v>
      </c>
      <c r="C136" s="25">
        <v>42581.807999999997</v>
      </c>
      <c r="D136" s="26"/>
      <c r="E136" s="27">
        <f t="shared" si="6"/>
        <v>15901.997036870402</v>
      </c>
      <c r="F136" s="1">
        <f t="shared" si="7"/>
        <v>15902</v>
      </c>
      <c r="G136" s="1">
        <f t="shared" si="8"/>
        <v>-1.6859999959706329E-3</v>
      </c>
      <c r="I136" s="1">
        <f t="shared" si="10"/>
        <v>-1.6859999959706329E-3</v>
      </c>
      <c r="Q136" s="85">
        <f t="shared" si="9"/>
        <v>27563.307999999997</v>
      </c>
      <c r="R136" s="28"/>
    </row>
    <row r="137" spans="1:32">
      <c r="A137" s="23" t="s">
        <v>108</v>
      </c>
      <c r="B137" s="24" t="s">
        <v>48</v>
      </c>
      <c r="C137" s="25">
        <v>42581.811000000002</v>
      </c>
      <c r="D137" s="26"/>
      <c r="E137" s="27">
        <f t="shared" si="6"/>
        <v>15902.002309343006</v>
      </c>
      <c r="F137" s="1">
        <f t="shared" si="7"/>
        <v>15902</v>
      </c>
      <c r="G137" s="1">
        <f t="shared" si="8"/>
        <v>1.3140000082785264E-3</v>
      </c>
      <c r="I137" s="1">
        <f t="shared" si="10"/>
        <v>1.3140000082785264E-3</v>
      </c>
      <c r="Q137" s="85">
        <f t="shared" si="9"/>
        <v>27563.311000000002</v>
      </c>
      <c r="R137" s="28"/>
      <c r="AB137" s="1">
        <v>7</v>
      </c>
      <c r="AC137" s="1" t="s">
        <v>69</v>
      </c>
      <c r="AF137" s="1" t="s">
        <v>63</v>
      </c>
    </row>
    <row r="138" spans="1:32">
      <c r="A138" s="23" t="s">
        <v>108</v>
      </c>
      <c r="B138" s="24" t="s">
        <v>48</v>
      </c>
      <c r="C138" s="25">
        <v>42605.707999999999</v>
      </c>
      <c r="D138" s="26"/>
      <c r="E138" s="27">
        <f t="shared" si="6"/>
        <v>15944.001068554449</v>
      </c>
      <c r="F138" s="1">
        <f t="shared" si="7"/>
        <v>15944</v>
      </c>
      <c r="G138" s="1">
        <f t="shared" si="8"/>
        <v>6.0800000210292637E-4</v>
      </c>
      <c r="I138" s="1">
        <f t="shared" si="10"/>
        <v>6.0800000210292637E-4</v>
      </c>
      <c r="Q138" s="85">
        <f t="shared" si="9"/>
        <v>27587.207999999999</v>
      </c>
      <c r="R138" s="28"/>
    </row>
    <row r="139" spans="1:32">
      <c r="A139" s="23" t="s">
        <v>107</v>
      </c>
      <c r="B139" s="24" t="s">
        <v>48</v>
      </c>
      <c r="C139" s="25">
        <v>42607.413</v>
      </c>
      <c r="D139" s="26"/>
      <c r="E139" s="27">
        <f t="shared" si="6"/>
        <v>15946.99759048003</v>
      </c>
      <c r="F139" s="1">
        <f t="shared" si="7"/>
        <v>15947</v>
      </c>
      <c r="G139" s="1">
        <f t="shared" si="8"/>
        <v>-1.370999998471234E-3</v>
      </c>
      <c r="I139" s="1">
        <f t="shared" si="10"/>
        <v>-1.370999998471234E-3</v>
      </c>
      <c r="Q139" s="85">
        <f t="shared" si="9"/>
        <v>27588.913</v>
      </c>
      <c r="R139" s="28"/>
    </row>
    <row r="140" spans="1:32">
      <c r="A140" s="23" t="s">
        <v>108</v>
      </c>
      <c r="B140" s="24" t="s">
        <v>48</v>
      </c>
      <c r="C140" s="25">
        <v>42618.79</v>
      </c>
      <c r="D140" s="26"/>
      <c r="E140" s="27">
        <f t="shared" si="6"/>
        <v>15966.992564056156</v>
      </c>
      <c r="F140" s="1">
        <f t="shared" si="7"/>
        <v>15967</v>
      </c>
      <c r="G140" s="1">
        <f t="shared" si="8"/>
        <v>-4.2309999917051755E-3</v>
      </c>
      <c r="I140" s="1">
        <f t="shared" si="10"/>
        <v>-4.2309999917051755E-3</v>
      </c>
      <c r="Q140" s="85">
        <f t="shared" si="9"/>
        <v>27600.29</v>
      </c>
      <c r="R140" s="28"/>
      <c r="AB140" s="1">
        <v>8</v>
      </c>
      <c r="AC140" s="1" t="s">
        <v>61</v>
      </c>
      <c r="AD140" s="1" t="s">
        <v>62</v>
      </c>
      <c r="AF140" s="1" t="s">
        <v>63</v>
      </c>
    </row>
    <row r="141" spans="1:32">
      <c r="A141" s="23" t="s">
        <v>108</v>
      </c>
      <c r="B141" s="24" t="s">
        <v>48</v>
      </c>
      <c r="C141" s="25">
        <v>42634.731</v>
      </c>
      <c r="D141" s="26"/>
      <c r="E141" s="27">
        <f t="shared" si="6"/>
        <v>15995.008725942153</v>
      </c>
      <c r="F141" s="1">
        <f t="shared" si="7"/>
        <v>15995</v>
      </c>
      <c r="G141" s="1">
        <f t="shared" si="8"/>
        <v>4.965000000083819E-3</v>
      </c>
      <c r="I141" s="1">
        <f t="shared" si="10"/>
        <v>4.965000000083819E-3</v>
      </c>
      <c r="Q141" s="85">
        <f t="shared" si="9"/>
        <v>27616.231</v>
      </c>
      <c r="R141" s="28"/>
      <c r="AB141" s="1">
        <v>7</v>
      </c>
      <c r="AC141" s="1" t="s">
        <v>80</v>
      </c>
      <c r="AF141" s="1" t="s">
        <v>63</v>
      </c>
    </row>
    <row r="142" spans="1:32">
      <c r="A142" s="23" t="s">
        <v>108</v>
      </c>
      <c r="B142" s="24" t="s">
        <v>48</v>
      </c>
      <c r="C142" s="25">
        <v>42658.622000000003</v>
      </c>
      <c r="D142" s="26"/>
      <c r="E142" s="27">
        <f t="shared" si="6"/>
        <v>16036.996940208413</v>
      </c>
      <c r="F142" s="1">
        <f t="shared" si="7"/>
        <v>16037</v>
      </c>
      <c r="G142" s="1">
        <f t="shared" si="8"/>
        <v>-1.7409999927622266E-3</v>
      </c>
      <c r="I142" s="1">
        <f t="shared" si="10"/>
        <v>-1.7409999927622266E-3</v>
      </c>
      <c r="Q142" s="85">
        <f t="shared" si="9"/>
        <v>27640.122000000003</v>
      </c>
      <c r="R142" s="28"/>
      <c r="AB142" s="1">
        <v>8</v>
      </c>
      <c r="AC142" s="1" t="s">
        <v>69</v>
      </c>
      <c r="AF142" s="1" t="s">
        <v>63</v>
      </c>
    </row>
    <row r="143" spans="1:32">
      <c r="A143" s="23" t="s">
        <v>108</v>
      </c>
      <c r="B143" s="24" t="s">
        <v>48</v>
      </c>
      <c r="C143" s="25">
        <v>42662.603999999999</v>
      </c>
      <c r="D143" s="26"/>
      <c r="E143" s="27">
        <f t="shared" si="6"/>
        <v>16043.995268834595</v>
      </c>
      <c r="F143" s="1">
        <f t="shared" si="7"/>
        <v>16044</v>
      </c>
      <c r="G143" s="1">
        <f t="shared" si="8"/>
        <v>-2.692000001843553E-3</v>
      </c>
      <c r="I143" s="1">
        <f t="shared" si="10"/>
        <v>-2.692000001843553E-3</v>
      </c>
      <c r="Q143" s="85">
        <f t="shared" si="9"/>
        <v>27644.103999999999</v>
      </c>
      <c r="R143" s="28"/>
    </row>
    <row r="144" spans="1:32">
      <c r="A144" s="23" t="s">
        <v>108</v>
      </c>
      <c r="B144" s="24" t="s">
        <v>48</v>
      </c>
      <c r="C144" s="25">
        <v>42691.627</v>
      </c>
      <c r="D144" s="26"/>
      <c r="E144" s="27">
        <f t="shared" si="6"/>
        <v>16095.002926222298</v>
      </c>
      <c r="F144" s="1">
        <f t="shared" si="7"/>
        <v>16095</v>
      </c>
      <c r="G144" s="1">
        <f t="shared" si="8"/>
        <v>1.6650000034132972E-3</v>
      </c>
      <c r="I144" s="1">
        <f t="shared" si="10"/>
        <v>1.6650000034132972E-3</v>
      </c>
      <c r="Q144" s="85">
        <f t="shared" si="9"/>
        <v>27673.127</v>
      </c>
      <c r="R144" s="28"/>
    </row>
    <row r="145" spans="1:32">
      <c r="A145" s="23" t="s">
        <v>109</v>
      </c>
      <c r="B145" s="24" t="s">
        <v>48</v>
      </c>
      <c r="C145" s="25">
        <v>42710.394999999997</v>
      </c>
      <c r="D145" s="26"/>
      <c r="E145" s="27">
        <f t="shared" si="6"/>
        <v>16127.987514784892</v>
      </c>
      <c r="F145" s="1">
        <f t="shared" si="7"/>
        <v>16128</v>
      </c>
      <c r="G145" s="1">
        <f t="shared" si="8"/>
        <v>-7.1039999966160394E-3</v>
      </c>
      <c r="I145" s="1">
        <f t="shared" si="10"/>
        <v>-7.1039999966160394E-3</v>
      </c>
      <c r="Q145" s="85">
        <f t="shared" si="9"/>
        <v>27691.894999999997</v>
      </c>
      <c r="R145" s="28"/>
    </row>
    <row r="146" spans="1:32">
      <c r="A146" s="23" t="s">
        <v>108</v>
      </c>
      <c r="B146" s="24" t="s">
        <v>48</v>
      </c>
      <c r="C146" s="25">
        <v>42724.633000000002</v>
      </c>
      <c r="D146" s="26"/>
      <c r="E146" s="27">
        <f t="shared" si="6"/>
        <v>16153.010669727053</v>
      </c>
      <c r="F146" s="1">
        <f t="shared" si="7"/>
        <v>16153</v>
      </c>
      <c r="G146" s="1">
        <f t="shared" si="8"/>
        <v>6.0710000034305267E-3</v>
      </c>
      <c r="I146" s="1">
        <f t="shared" si="10"/>
        <v>6.0710000034305267E-3</v>
      </c>
      <c r="Q146" s="85">
        <f t="shared" si="9"/>
        <v>27706.133000000002</v>
      </c>
      <c r="R146" s="28"/>
    </row>
    <row r="147" spans="1:32">
      <c r="A147" s="23" t="s">
        <v>109</v>
      </c>
      <c r="B147" s="24" t="s">
        <v>48</v>
      </c>
      <c r="C147" s="25">
        <v>42738.288</v>
      </c>
      <c r="D147" s="26"/>
      <c r="E147" s="27">
        <f t="shared" si="6"/>
        <v>16177.00920749465</v>
      </c>
      <c r="F147" s="1">
        <f t="shared" si="7"/>
        <v>16177</v>
      </c>
      <c r="G147" s="1">
        <f t="shared" si="8"/>
        <v>5.2390000055311248E-3</v>
      </c>
      <c r="I147" s="1">
        <f t="shared" si="10"/>
        <v>5.2390000055311248E-3</v>
      </c>
      <c r="Q147" s="85">
        <f t="shared" si="9"/>
        <v>27719.788</v>
      </c>
      <c r="R147" s="28"/>
    </row>
    <row r="148" spans="1:32">
      <c r="A148" s="23" t="s">
        <v>108</v>
      </c>
      <c r="B148" s="24" t="s">
        <v>48</v>
      </c>
      <c r="C148" s="25">
        <v>42740.559000000001</v>
      </c>
      <c r="D148" s="26"/>
      <c r="E148" s="27">
        <f t="shared" si="6"/>
        <v>16181.000469250068</v>
      </c>
      <c r="F148" s="1">
        <f t="shared" si="7"/>
        <v>16181</v>
      </c>
      <c r="G148" s="1">
        <f t="shared" si="8"/>
        <v>2.6700000307755545E-4</v>
      </c>
      <c r="I148" s="1">
        <f t="shared" si="10"/>
        <v>2.6700000307755545E-4</v>
      </c>
      <c r="Q148" s="85">
        <f t="shared" si="9"/>
        <v>27722.059000000001</v>
      </c>
      <c r="R148" s="28"/>
      <c r="AB148" s="1">
        <v>9</v>
      </c>
      <c r="AC148" s="1" t="s">
        <v>84</v>
      </c>
      <c r="AD148" s="1" t="s">
        <v>85</v>
      </c>
      <c r="AF148" s="1" t="s">
        <v>63</v>
      </c>
    </row>
    <row r="149" spans="1:32">
      <c r="A149" s="23" t="s">
        <v>110</v>
      </c>
      <c r="B149" s="24" t="s">
        <v>48</v>
      </c>
      <c r="C149" s="25">
        <v>42897.597999999998</v>
      </c>
      <c r="D149" s="26"/>
      <c r="E149" s="27">
        <f t="shared" ref="E149:E212" si="11">+(C149-C$7)/C$8</f>
        <v>16456.99507726809</v>
      </c>
      <c r="F149" s="1">
        <f t="shared" ref="F149:F212" si="12">ROUND(2*E149,0)/2</f>
        <v>16457</v>
      </c>
      <c r="G149" s="1">
        <f t="shared" ref="G149:G212" si="13">+C149-(C$7+F149*C$8)</f>
        <v>-2.8009999950882047E-3</v>
      </c>
      <c r="I149" s="1">
        <f t="shared" si="10"/>
        <v>-2.8009999950882047E-3</v>
      </c>
      <c r="Q149" s="85">
        <f t="shared" ref="Q149:Q212" si="14">+C149-15018.5</f>
        <v>27879.097999999998</v>
      </c>
      <c r="R149" s="28"/>
      <c r="AB149" s="1">
        <v>8</v>
      </c>
      <c r="AC149" s="1" t="s">
        <v>61</v>
      </c>
      <c r="AD149" s="1" t="s">
        <v>62</v>
      </c>
      <c r="AF149" s="1" t="s">
        <v>63</v>
      </c>
    </row>
    <row r="150" spans="1:32">
      <c r="A150" s="23" t="s">
        <v>110</v>
      </c>
      <c r="B150" s="24" t="s">
        <v>48</v>
      </c>
      <c r="C150" s="25">
        <v>42913.527999999998</v>
      </c>
      <c r="D150" s="26"/>
      <c r="E150" s="27">
        <f t="shared" si="11"/>
        <v>16484.991906754567</v>
      </c>
      <c r="F150" s="1">
        <f t="shared" si="12"/>
        <v>16485</v>
      </c>
      <c r="G150" s="1">
        <f t="shared" si="13"/>
        <v>-4.6050000019022264E-3</v>
      </c>
      <c r="I150" s="1">
        <f t="shared" si="10"/>
        <v>-4.6050000019022264E-3</v>
      </c>
      <c r="Q150" s="85">
        <f t="shared" si="14"/>
        <v>27895.027999999998</v>
      </c>
      <c r="R150" s="28"/>
      <c r="AB150" s="1">
        <v>10</v>
      </c>
      <c r="AC150" s="1" t="s">
        <v>86</v>
      </c>
      <c r="AF150" s="1" t="s">
        <v>63</v>
      </c>
    </row>
    <row r="151" spans="1:32">
      <c r="A151" s="23" t="s">
        <v>110</v>
      </c>
      <c r="B151" s="24" t="s">
        <v>48</v>
      </c>
      <c r="C151" s="25">
        <v>42958.481</v>
      </c>
      <c r="D151" s="26"/>
      <c r="E151" s="27">
        <f t="shared" si="11"/>
        <v>16563.99639362875</v>
      </c>
      <c r="F151" s="1">
        <f t="shared" si="12"/>
        <v>16564</v>
      </c>
      <c r="G151" s="1">
        <f t="shared" si="13"/>
        <v>-2.0519999961834401E-3</v>
      </c>
      <c r="I151" s="1">
        <f t="shared" si="10"/>
        <v>-2.0519999961834401E-3</v>
      </c>
      <c r="Q151" s="85">
        <f t="shared" si="14"/>
        <v>27939.981</v>
      </c>
      <c r="R151" s="28"/>
    </row>
    <row r="152" spans="1:32">
      <c r="A152" s="23" t="s">
        <v>113</v>
      </c>
      <c r="B152" s="24" t="s">
        <v>48</v>
      </c>
      <c r="C152" s="25">
        <v>42963.601999999999</v>
      </c>
      <c r="D152" s="26"/>
      <c r="E152" s="27">
        <f t="shared" si="11"/>
        <v>16572.996504350671</v>
      </c>
      <c r="F152" s="1">
        <f t="shared" si="12"/>
        <v>16573</v>
      </c>
      <c r="G152" s="1">
        <f t="shared" si="13"/>
        <v>-1.9889999966835603E-3</v>
      </c>
      <c r="I152" s="1">
        <f t="shared" si="10"/>
        <v>-1.9889999966835603E-3</v>
      </c>
      <c r="Q152" s="85">
        <f t="shared" si="14"/>
        <v>27945.101999999999</v>
      </c>
      <c r="R152" s="28"/>
      <c r="AB152" s="1">
        <v>8</v>
      </c>
      <c r="AC152" s="1" t="s">
        <v>61</v>
      </c>
      <c r="AD152" s="1" t="s">
        <v>62</v>
      </c>
      <c r="AF152" s="1" t="s">
        <v>63</v>
      </c>
    </row>
    <row r="153" spans="1:32">
      <c r="A153" s="23" t="s">
        <v>113</v>
      </c>
      <c r="B153" s="24" t="s">
        <v>48</v>
      </c>
      <c r="C153" s="25">
        <v>43011.402999999998</v>
      </c>
      <c r="D153" s="26"/>
      <c r="E153" s="27">
        <f t="shared" si="11"/>
        <v>16657.006325209626</v>
      </c>
      <c r="F153" s="1">
        <f t="shared" si="12"/>
        <v>16657</v>
      </c>
      <c r="G153" s="1">
        <f t="shared" si="13"/>
        <v>3.5990000033052638E-3</v>
      </c>
      <c r="I153" s="1">
        <f t="shared" si="10"/>
        <v>3.5990000033052638E-3</v>
      </c>
      <c r="Q153" s="85">
        <f t="shared" si="14"/>
        <v>27992.902999999998</v>
      </c>
      <c r="R153" s="28"/>
      <c r="AB153" s="1">
        <v>8</v>
      </c>
      <c r="AC153" s="1" t="s">
        <v>61</v>
      </c>
      <c r="AD153" s="1" t="s">
        <v>62</v>
      </c>
      <c r="AF153" s="1" t="s">
        <v>63</v>
      </c>
    </row>
    <row r="154" spans="1:32">
      <c r="A154" s="23" t="s">
        <v>114</v>
      </c>
      <c r="B154" s="24" t="s">
        <v>48</v>
      </c>
      <c r="C154" s="25">
        <v>43076.273000000001</v>
      </c>
      <c r="D154" s="26"/>
      <c r="E154" s="27">
        <f t="shared" si="11"/>
        <v>16771.014757650806</v>
      </c>
      <c r="F154" s="1">
        <f t="shared" si="12"/>
        <v>16771</v>
      </c>
      <c r="G154" s="1">
        <f t="shared" si="13"/>
        <v>8.3970000050612725E-3</v>
      </c>
      <c r="I154" s="1">
        <f t="shared" si="10"/>
        <v>8.3970000050612725E-3</v>
      </c>
      <c r="Q154" s="85">
        <f t="shared" si="14"/>
        <v>28057.773000000001</v>
      </c>
      <c r="R154" s="28"/>
      <c r="AB154" s="1">
        <v>8</v>
      </c>
      <c r="AC154" s="1" t="s">
        <v>69</v>
      </c>
      <c r="AF154" s="1" t="s">
        <v>63</v>
      </c>
    </row>
    <row r="155" spans="1:32">
      <c r="A155" s="23" t="s">
        <v>115</v>
      </c>
      <c r="B155" s="24" t="s">
        <v>48</v>
      </c>
      <c r="C155" s="25">
        <v>43109.262000000002</v>
      </c>
      <c r="D155" s="26"/>
      <c r="E155" s="27">
        <f t="shared" si="11"/>
        <v>16828.992623810849</v>
      </c>
      <c r="F155" s="1">
        <f t="shared" si="12"/>
        <v>16829</v>
      </c>
      <c r="G155" s="1">
        <f t="shared" si="13"/>
        <v>-4.196999994746875E-3</v>
      </c>
      <c r="I155" s="1">
        <f t="shared" si="10"/>
        <v>-4.196999994746875E-3</v>
      </c>
      <c r="Q155" s="85">
        <f t="shared" si="14"/>
        <v>28090.762000000002</v>
      </c>
      <c r="R155" s="28"/>
    </row>
    <row r="156" spans="1:32">
      <c r="A156" s="23" t="s">
        <v>116</v>
      </c>
      <c r="B156" s="24" t="s">
        <v>48</v>
      </c>
      <c r="C156" s="25">
        <v>43219.650999999998</v>
      </c>
      <c r="D156" s="26"/>
      <c r="E156" s="27">
        <f t="shared" si="11"/>
        <v>17023.000282956033</v>
      </c>
      <c r="F156" s="1">
        <f t="shared" si="12"/>
        <v>17023</v>
      </c>
      <c r="G156" s="1">
        <f t="shared" si="13"/>
        <v>1.610000035725534E-4</v>
      </c>
      <c r="I156" s="1">
        <f t="shared" si="10"/>
        <v>1.610000035725534E-4</v>
      </c>
      <c r="Q156" s="85">
        <f t="shared" si="14"/>
        <v>28201.150999999998</v>
      </c>
      <c r="R156" s="28"/>
      <c r="AB156" s="1">
        <v>8</v>
      </c>
      <c r="AC156" s="1" t="s">
        <v>61</v>
      </c>
      <c r="AD156" s="1" t="s">
        <v>62</v>
      </c>
      <c r="AF156" s="1" t="s">
        <v>63</v>
      </c>
    </row>
    <row r="157" spans="1:32">
      <c r="A157" s="23" t="s">
        <v>117</v>
      </c>
      <c r="B157" s="24" t="s">
        <v>48</v>
      </c>
      <c r="C157" s="25">
        <v>43431.315000000002</v>
      </c>
      <c r="D157" s="26"/>
      <c r="E157" s="27">
        <f t="shared" si="11"/>
        <v>17394.997829498792</v>
      </c>
      <c r="F157" s="1">
        <f t="shared" si="12"/>
        <v>17395</v>
      </c>
      <c r="G157" s="1">
        <f t="shared" si="13"/>
        <v>-1.2349999960861169E-3</v>
      </c>
      <c r="I157" s="1">
        <f t="shared" si="10"/>
        <v>-1.2349999960861169E-3</v>
      </c>
      <c r="Q157" s="85">
        <f t="shared" si="14"/>
        <v>28412.815000000002</v>
      </c>
      <c r="R157" s="28"/>
      <c r="AB157" s="1">
        <v>11</v>
      </c>
      <c r="AC157" s="1" t="s">
        <v>86</v>
      </c>
      <c r="AF157" s="1" t="s">
        <v>63</v>
      </c>
    </row>
    <row r="158" spans="1:32">
      <c r="A158" s="23" t="s">
        <v>117</v>
      </c>
      <c r="B158" s="24" t="s">
        <v>48</v>
      </c>
      <c r="C158" s="25">
        <v>43456.35</v>
      </c>
      <c r="D158" s="26"/>
      <c r="E158" s="27">
        <f t="shared" si="11"/>
        <v>17438.996613315107</v>
      </c>
      <c r="F158" s="1">
        <f t="shared" si="12"/>
        <v>17439</v>
      </c>
      <c r="G158" s="1">
        <f t="shared" si="13"/>
        <v>-1.9269999975222163E-3</v>
      </c>
      <c r="I158" s="1">
        <f t="shared" si="10"/>
        <v>-1.9269999975222163E-3</v>
      </c>
      <c r="Q158" s="85">
        <f t="shared" si="14"/>
        <v>28437.85</v>
      </c>
      <c r="R158" s="28"/>
    </row>
    <row r="159" spans="1:32">
      <c r="A159" s="23" t="s">
        <v>117</v>
      </c>
      <c r="B159" s="24" t="s">
        <v>48</v>
      </c>
      <c r="C159" s="25">
        <v>43468.294999999998</v>
      </c>
      <c r="D159" s="26"/>
      <c r="E159" s="27">
        <f t="shared" si="11"/>
        <v>17459.989841702802</v>
      </c>
      <c r="F159" s="1">
        <f t="shared" si="12"/>
        <v>17460</v>
      </c>
      <c r="G159" s="1">
        <f t="shared" si="13"/>
        <v>-5.7799999995040707E-3</v>
      </c>
      <c r="I159" s="1">
        <f t="shared" si="10"/>
        <v>-5.7799999995040707E-3</v>
      </c>
      <c r="Q159" s="85">
        <f t="shared" si="14"/>
        <v>28449.794999999998</v>
      </c>
      <c r="R159" s="28"/>
    </row>
    <row r="160" spans="1:32">
      <c r="A160" s="23" t="s">
        <v>117</v>
      </c>
      <c r="B160" s="24" t="s">
        <v>48</v>
      </c>
      <c r="C160" s="25">
        <v>43468.303999999996</v>
      </c>
      <c r="D160" s="26"/>
      <c r="E160" s="27">
        <f t="shared" si="11"/>
        <v>17460.005659120587</v>
      </c>
      <c r="F160" s="1">
        <f t="shared" si="12"/>
        <v>17460</v>
      </c>
      <c r="G160" s="1">
        <f t="shared" si="13"/>
        <v>3.2199999986914918E-3</v>
      </c>
      <c r="I160" s="1">
        <f t="shared" si="10"/>
        <v>3.2199999986914918E-3</v>
      </c>
      <c r="Q160" s="85">
        <f t="shared" si="14"/>
        <v>28449.803999999996</v>
      </c>
      <c r="R160" s="28"/>
    </row>
    <row r="161" spans="1:18">
      <c r="A161" s="23" t="s">
        <v>118</v>
      </c>
      <c r="B161" s="24" t="s">
        <v>48</v>
      </c>
      <c r="C161" s="25">
        <v>43480.252</v>
      </c>
      <c r="D161" s="26"/>
      <c r="E161" s="27">
        <f t="shared" si="11"/>
        <v>17481.004159980886</v>
      </c>
      <c r="F161" s="1">
        <f t="shared" si="12"/>
        <v>17481</v>
      </c>
      <c r="G161" s="1">
        <f t="shared" si="13"/>
        <v>2.3670000009587966E-3</v>
      </c>
      <c r="I161" s="1">
        <f t="shared" si="10"/>
        <v>2.3670000009587966E-3</v>
      </c>
      <c r="Q161" s="85">
        <f t="shared" si="14"/>
        <v>28461.752</v>
      </c>
      <c r="R161" s="28"/>
    </row>
    <row r="162" spans="1:18">
      <c r="A162" s="23" t="s">
        <v>118</v>
      </c>
      <c r="B162" s="24" t="s">
        <v>48</v>
      </c>
      <c r="C162" s="25">
        <v>43488.220999999998</v>
      </c>
      <c r="D162" s="26"/>
      <c r="E162" s="27">
        <f t="shared" si="11"/>
        <v>17495.009604687581</v>
      </c>
      <c r="F162" s="1">
        <f t="shared" si="12"/>
        <v>17495</v>
      </c>
      <c r="G162" s="1">
        <f t="shared" si="13"/>
        <v>5.4650000020046718E-3</v>
      </c>
      <c r="I162" s="1">
        <f t="shared" si="10"/>
        <v>5.4650000020046718E-3</v>
      </c>
      <c r="Q162" s="85">
        <f t="shared" si="14"/>
        <v>28469.720999999998</v>
      </c>
      <c r="R162" s="28"/>
    </row>
    <row r="163" spans="1:18">
      <c r="A163" s="23" t="s">
        <v>118</v>
      </c>
      <c r="B163" s="24" t="s">
        <v>48</v>
      </c>
      <c r="C163" s="25">
        <v>43509.266000000003</v>
      </c>
      <c r="D163" s="26"/>
      <c r="E163" s="27">
        <f t="shared" si="11"/>
        <v>17531.995999950803</v>
      </c>
      <c r="F163" s="1">
        <f t="shared" si="12"/>
        <v>17532</v>
      </c>
      <c r="G163" s="1">
        <f t="shared" si="13"/>
        <v>-2.2759999919799156E-3</v>
      </c>
      <c r="I163" s="1">
        <f t="shared" si="10"/>
        <v>-2.2759999919799156E-3</v>
      </c>
      <c r="Q163" s="85">
        <f t="shared" si="14"/>
        <v>28490.766000000003</v>
      </c>
      <c r="R163" s="28"/>
    </row>
    <row r="164" spans="1:18">
      <c r="A164" s="23" t="s">
        <v>118</v>
      </c>
      <c r="B164" s="24" t="s">
        <v>48</v>
      </c>
      <c r="C164" s="25">
        <v>43517.233</v>
      </c>
      <c r="D164" s="26"/>
      <c r="E164" s="27">
        <f t="shared" si="11"/>
        <v>17545.997929675766</v>
      </c>
      <c r="F164" s="1">
        <f t="shared" si="12"/>
        <v>17546</v>
      </c>
      <c r="G164" s="1">
        <f t="shared" si="13"/>
        <v>-1.1779999986174516E-3</v>
      </c>
      <c r="I164" s="1">
        <f t="shared" si="10"/>
        <v>-1.1779999986174516E-3</v>
      </c>
      <c r="Q164" s="85">
        <f t="shared" si="14"/>
        <v>28498.733</v>
      </c>
      <c r="R164" s="28"/>
    </row>
    <row r="165" spans="1:18">
      <c r="A165" s="23" t="s">
        <v>119</v>
      </c>
      <c r="B165" s="24" t="s">
        <v>48</v>
      </c>
      <c r="C165" s="25">
        <v>43741.411</v>
      </c>
      <c r="D165" s="26"/>
      <c r="E165" s="27">
        <f t="shared" si="11"/>
        <v>17939.988716908651</v>
      </c>
      <c r="F165" s="1">
        <f t="shared" si="12"/>
        <v>17940</v>
      </c>
      <c r="G165" s="1">
        <f t="shared" si="13"/>
        <v>-6.4199999978882261E-3</v>
      </c>
      <c r="I165" s="1">
        <f t="shared" si="10"/>
        <v>-6.4199999978882261E-3</v>
      </c>
      <c r="Q165" s="85">
        <f t="shared" si="14"/>
        <v>28722.911</v>
      </c>
      <c r="R165" s="28"/>
    </row>
    <row r="166" spans="1:18">
      <c r="A166" s="23" t="s">
        <v>119</v>
      </c>
      <c r="B166" s="24" t="s">
        <v>48</v>
      </c>
      <c r="C166" s="25">
        <v>43745.402000000002</v>
      </c>
      <c r="D166" s="26"/>
      <c r="E166" s="27">
        <f t="shared" si="11"/>
        <v>17947.002862952628</v>
      </c>
      <c r="F166" s="1">
        <f t="shared" si="12"/>
        <v>17947</v>
      </c>
      <c r="G166" s="1">
        <f t="shared" si="13"/>
        <v>1.6290000057779253E-3</v>
      </c>
      <c r="I166" s="1">
        <f t="shared" si="10"/>
        <v>1.6290000057779253E-3</v>
      </c>
      <c r="Q166" s="85">
        <f t="shared" si="14"/>
        <v>28726.902000000002</v>
      </c>
      <c r="R166" s="28"/>
    </row>
    <row r="167" spans="1:18">
      <c r="A167" s="23" t="s">
        <v>119</v>
      </c>
      <c r="B167" s="24" t="s">
        <v>48</v>
      </c>
      <c r="C167" s="25">
        <v>43749.385000000002</v>
      </c>
      <c r="D167" s="26"/>
      <c r="E167" s="27">
        <f t="shared" si="11"/>
        <v>17954.00294906968</v>
      </c>
      <c r="F167" s="1">
        <f t="shared" si="12"/>
        <v>17954</v>
      </c>
      <c r="G167" s="1">
        <f t="shared" si="13"/>
        <v>1.6780000078142621E-3</v>
      </c>
      <c r="I167" s="1">
        <f t="shared" si="10"/>
        <v>1.6780000078142621E-3</v>
      </c>
      <c r="Q167" s="85">
        <f t="shared" si="14"/>
        <v>28730.885000000002</v>
      </c>
      <c r="R167" s="28"/>
    </row>
    <row r="168" spans="1:18">
      <c r="A168" s="23" t="s">
        <v>119</v>
      </c>
      <c r="B168" s="24" t="s">
        <v>48</v>
      </c>
      <c r="C168" s="25">
        <v>43749.392999999996</v>
      </c>
      <c r="D168" s="26"/>
      <c r="E168" s="27">
        <f t="shared" si="11"/>
        <v>17954.017008996594</v>
      </c>
      <c r="F168" s="1">
        <f t="shared" si="12"/>
        <v>17954</v>
      </c>
      <c r="G168" s="1">
        <f t="shared" si="13"/>
        <v>9.678000002168119E-3</v>
      </c>
      <c r="I168" s="1">
        <f t="shared" si="10"/>
        <v>9.678000002168119E-3</v>
      </c>
      <c r="Q168" s="85">
        <f t="shared" si="14"/>
        <v>28730.892999999996</v>
      </c>
      <c r="R168" s="28"/>
    </row>
    <row r="169" spans="1:18">
      <c r="A169" s="23" t="s">
        <v>120</v>
      </c>
      <c r="B169" s="24" t="s">
        <v>48</v>
      </c>
      <c r="C169" s="25">
        <v>43765.305999999997</v>
      </c>
      <c r="D169" s="26"/>
      <c r="E169" s="27">
        <f t="shared" si="11"/>
        <v>17981.983961138361</v>
      </c>
      <c r="F169" s="1">
        <f t="shared" si="12"/>
        <v>17982</v>
      </c>
      <c r="G169" s="1">
        <f t="shared" si="13"/>
        <v>-9.1259999971953221E-3</v>
      </c>
      <c r="I169" s="1">
        <f t="shared" si="10"/>
        <v>-9.1259999971953221E-3</v>
      </c>
      <c r="Q169" s="85">
        <f t="shared" si="14"/>
        <v>28746.805999999997</v>
      </c>
      <c r="R169" s="28"/>
    </row>
    <row r="170" spans="1:18">
      <c r="A170" s="23" t="s">
        <v>120</v>
      </c>
      <c r="B170" s="24" t="s">
        <v>48</v>
      </c>
      <c r="C170" s="25">
        <v>43765.307000000001</v>
      </c>
      <c r="D170" s="26"/>
      <c r="E170" s="27">
        <f t="shared" si="11"/>
        <v>17981.985718629236</v>
      </c>
      <c r="F170" s="1">
        <f t="shared" si="12"/>
        <v>17982</v>
      </c>
      <c r="G170" s="1">
        <f t="shared" si="13"/>
        <v>-8.1259999933536164E-3</v>
      </c>
      <c r="I170" s="1">
        <f t="shared" si="10"/>
        <v>-8.1259999933536164E-3</v>
      </c>
      <c r="Q170" s="85">
        <f t="shared" si="14"/>
        <v>28746.807000000001</v>
      </c>
      <c r="R170" s="28"/>
    </row>
    <row r="171" spans="1:18">
      <c r="A171" s="23" t="s">
        <v>120</v>
      </c>
      <c r="B171" s="24" t="s">
        <v>48</v>
      </c>
      <c r="C171" s="25">
        <v>43790.351000000002</v>
      </c>
      <c r="D171" s="26"/>
      <c r="E171" s="27">
        <f t="shared" si="11"/>
        <v>18026.000319863346</v>
      </c>
      <c r="F171" s="1">
        <f t="shared" si="12"/>
        <v>18026</v>
      </c>
      <c r="G171" s="1">
        <f t="shared" si="13"/>
        <v>1.8200000340584666E-4</v>
      </c>
      <c r="I171" s="1">
        <f t="shared" si="10"/>
        <v>1.8200000340584666E-4</v>
      </c>
      <c r="Q171" s="85">
        <f t="shared" si="14"/>
        <v>28771.851000000002</v>
      </c>
      <c r="R171" s="28"/>
    </row>
    <row r="172" spans="1:18">
      <c r="A172" s="23" t="s">
        <v>120</v>
      </c>
      <c r="B172" s="24" t="s">
        <v>48</v>
      </c>
      <c r="C172" s="25">
        <v>43803.436000000002</v>
      </c>
      <c r="D172" s="26"/>
      <c r="E172" s="27">
        <f t="shared" si="11"/>
        <v>18048.997087837644</v>
      </c>
      <c r="F172" s="1">
        <f t="shared" si="12"/>
        <v>18049</v>
      </c>
      <c r="G172" s="1">
        <f t="shared" si="13"/>
        <v>-1.6569999934290536E-3</v>
      </c>
      <c r="I172" s="1">
        <f t="shared" si="10"/>
        <v>-1.6569999934290536E-3</v>
      </c>
      <c r="Q172" s="85">
        <f t="shared" si="14"/>
        <v>28784.936000000002</v>
      </c>
      <c r="R172" s="28"/>
    </row>
    <row r="173" spans="1:18">
      <c r="A173" s="23" t="s">
        <v>121</v>
      </c>
      <c r="B173" s="24" t="s">
        <v>48</v>
      </c>
      <c r="C173" s="25">
        <v>43831.313999999998</v>
      </c>
      <c r="D173" s="26"/>
      <c r="E173" s="27">
        <f t="shared" si="11"/>
        <v>18097.992418184411</v>
      </c>
      <c r="F173" s="1">
        <f t="shared" si="12"/>
        <v>18098</v>
      </c>
      <c r="G173" s="1">
        <f t="shared" si="13"/>
        <v>-4.3139999979757704E-3</v>
      </c>
      <c r="I173" s="1">
        <f t="shared" si="10"/>
        <v>-4.3139999979757704E-3</v>
      </c>
      <c r="Q173" s="85">
        <f t="shared" si="14"/>
        <v>28812.813999999998</v>
      </c>
      <c r="R173" s="28"/>
    </row>
    <row r="174" spans="1:18">
      <c r="A174" s="23" t="s">
        <v>122</v>
      </c>
      <c r="B174" s="24" t="s">
        <v>48</v>
      </c>
      <c r="C174" s="25">
        <v>44002.582000000002</v>
      </c>
      <c r="D174" s="26"/>
      <c r="E174" s="27">
        <f t="shared" si="11"/>
        <v>18398.994363726804</v>
      </c>
      <c r="F174" s="1">
        <f t="shared" si="12"/>
        <v>18399</v>
      </c>
      <c r="G174" s="1">
        <f t="shared" si="13"/>
        <v>-3.206999994290527E-3</v>
      </c>
      <c r="I174" s="1">
        <f t="shared" si="10"/>
        <v>-3.206999994290527E-3</v>
      </c>
      <c r="Q174" s="85">
        <f t="shared" si="14"/>
        <v>28984.082000000002</v>
      </c>
      <c r="R174" s="28"/>
    </row>
    <row r="175" spans="1:18">
      <c r="A175" s="23" t="s">
        <v>122</v>
      </c>
      <c r="B175" s="24" t="s">
        <v>48</v>
      </c>
      <c r="C175" s="25">
        <v>44010.553999999996</v>
      </c>
      <c r="D175" s="26"/>
      <c r="E175" s="27">
        <f t="shared" si="11"/>
        <v>18413.005080906092</v>
      </c>
      <c r="F175" s="1">
        <f t="shared" si="12"/>
        <v>18413</v>
      </c>
      <c r="G175" s="1">
        <f t="shared" si="13"/>
        <v>2.8910000037285499E-3</v>
      </c>
      <c r="I175" s="1">
        <f t="shared" ref="I175:I238" si="15">G175</f>
        <v>2.8910000037285499E-3</v>
      </c>
      <c r="Q175" s="85">
        <f t="shared" si="14"/>
        <v>28992.053999999996</v>
      </c>
      <c r="R175" s="28"/>
    </row>
    <row r="176" spans="1:18">
      <c r="A176" s="23" t="s">
        <v>123</v>
      </c>
      <c r="B176" s="24" t="s">
        <v>48</v>
      </c>
      <c r="C176" s="25">
        <v>44046.396000000001</v>
      </c>
      <c r="D176" s="26"/>
      <c r="E176" s="27">
        <f t="shared" si="11"/>
        <v>18475.997068505243</v>
      </c>
      <c r="F176" s="1">
        <f t="shared" si="12"/>
        <v>18476</v>
      </c>
      <c r="G176" s="1">
        <f t="shared" si="13"/>
        <v>-1.6679999971529469E-3</v>
      </c>
      <c r="I176" s="1">
        <f t="shared" si="15"/>
        <v>-1.6679999971529469E-3</v>
      </c>
      <c r="Q176" s="85">
        <f t="shared" si="14"/>
        <v>29027.896000000001</v>
      </c>
      <c r="R176" s="28"/>
    </row>
    <row r="177" spans="1:18">
      <c r="A177" s="23" t="s">
        <v>123</v>
      </c>
      <c r="B177" s="24" t="s">
        <v>48</v>
      </c>
      <c r="C177" s="25">
        <v>44116.387000000002</v>
      </c>
      <c r="D177" s="26"/>
      <c r="E177" s="27">
        <f t="shared" si="11"/>
        <v>18599.005611668344</v>
      </c>
      <c r="F177" s="1">
        <f t="shared" si="12"/>
        <v>18599</v>
      </c>
      <c r="G177" s="1">
        <f t="shared" si="13"/>
        <v>3.1930000041029416E-3</v>
      </c>
      <c r="I177" s="1">
        <f t="shared" si="15"/>
        <v>3.1930000041029416E-3</v>
      </c>
      <c r="Q177" s="85">
        <f t="shared" si="14"/>
        <v>29097.887000000002</v>
      </c>
      <c r="R177" s="28"/>
    </row>
    <row r="178" spans="1:18">
      <c r="A178" s="23" t="s">
        <v>124</v>
      </c>
      <c r="B178" s="24" t="s">
        <v>48</v>
      </c>
      <c r="C178" s="25">
        <v>44128.332000000002</v>
      </c>
      <c r="D178" s="26"/>
      <c r="E178" s="27">
        <f t="shared" si="11"/>
        <v>18619.99884005604</v>
      </c>
      <c r="F178" s="1">
        <f t="shared" si="12"/>
        <v>18620</v>
      </c>
      <c r="G178" s="1">
        <f t="shared" si="13"/>
        <v>-6.5999999787891284E-4</v>
      </c>
      <c r="I178" s="1">
        <f t="shared" si="15"/>
        <v>-6.5999999787891284E-4</v>
      </c>
      <c r="Q178" s="85">
        <f t="shared" si="14"/>
        <v>29109.832000000002</v>
      </c>
      <c r="R178" s="28"/>
    </row>
    <row r="179" spans="1:18">
      <c r="A179" s="23" t="s">
        <v>124</v>
      </c>
      <c r="B179" s="24" t="s">
        <v>48</v>
      </c>
      <c r="C179" s="25">
        <v>44157.341</v>
      </c>
      <c r="D179" s="26"/>
      <c r="E179" s="27">
        <f t="shared" si="11"/>
        <v>18670.981892571621</v>
      </c>
      <c r="F179" s="1">
        <f t="shared" si="12"/>
        <v>18671</v>
      </c>
      <c r="G179" s="1">
        <f t="shared" si="13"/>
        <v>-1.0302999995474238E-2</v>
      </c>
      <c r="I179" s="1">
        <f t="shared" si="15"/>
        <v>-1.0302999995474238E-2</v>
      </c>
      <c r="Q179" s="85">
        <f t="shared" si="14"/>
        <v>29138.841</v>
      </c>
      <c r="R179" s="28"/>
    </row>
    <row r="180" spans="1:18">
      <c r="A180" s="23" t="s">
        <v>124</v>
      </c>
      <c r="B180" s="24" t="s">
        <v>48</v>
      </c>
      <c r="C180" s="25">
        <v>44165.315999999999</v>
      </c>
      <c r="D180" s="26"/>
      <c r="E180" s="27">
        <f t="shared" si="11"/>
        <v>18684.99788222351</v>
      </c>
      <c r="F180" s="1">
        <f t="shared" si="12"/>
        <v>18685</v>
      </c>
      <c r="G180" s="1">
        <f t="shared" si="13"/>
        <v>-1.2050000004819594E-3</v>
      </c>
      <c r="I180" s="1">
        <f t="shared" si="15"/>
        <v>-1.2050000004819594E-3</v>
      </c>
      <c r="Q180" s="85">
        <f t="shared" si="14"/>
        <v>29146.815999999999</v>
      </c>
      <c r="R180" s="28"/>
    </row>
    <row r="181" spans="1:18">
      <c r="A181" s="23" t="s">
        <v>125</v>
      </c>
      <c r="B181" s="24" t="s">
        <v>48</v>
      </c>
      <c r="C181" s="25">
        <v>44438.432999999997</v>
      </c>
      <c r="D181" s="26"/>
      <c r="E181" s="27">
        <f t="shared" si="11"/>
        <v>19164.998514920218</v>
      </c>
      <c r="F181" s="1">
        <f t="shared" si="12"/>
        <v>19165</v>
      </c>
      <c r="G181" s="1">
        <f t="shared" si="13"/>
        <v>-8.4499999502440915E-4</v>
      </c>
      <c r="I181" s="1">
        <f t="shared" si="15"/>
        <v>-8.4499999502440915E-4</v>
      </c>
      <c r="Q181" s="85">
        <f t="shared" si="14"/>
        <v>29419.932999999997</v>
      </c>
      <c r="R181" s="28"/>
    </row>
    <row r="182" spans="1:18">
      <c r="A182" s="23" t="s">
        <v>126</v>
      </c>
      <c r="B182" s="24" t="s">
        <v>48</v>
      </c>
      <c r="C182" s="25">
        <v>44459.476999999999</v>
      </c>
      <c r="D182" s="26"/>
      <c r="E182" s="27">
        <f t="shared" si="11"/>
        <v>19201.983152692566</v>
      </c>
      <c r="F182" s="1">
        <f t="shared" si="12"/>
        <v>19202</v>
      </c>
      <c r="G182" s="1">
        <f t="shared" si="13"/>
        <v>-9.5860000001266599E-3</v>
      </c>
      <c r="I182" s="1">
        <f t="shared" si="15"/>
        <v>-9.5860000001266599E-3</v>
      </c>
      <c r="Q182" s="85">
        <f t="shared" si="14"/>
        <v>29440.976999999999</v>
      </c>
      <c r="R182" s="28"/>
    </row>
    <row r="183" spans="1:18">
      <c r="A183" s="23" t="s">
        <v>127</v>
      </c>
      <c r="B183" s="24" t="s">
        <v>48</v>
      </c>
      <c r="C183" s="25">
        <v>44487.368000000002</v>
      </c>
      <c r="D183" s="26"/>
      <c r="E183" s="27">
        <f t="shared" si="11"/>
        <v>19251.001330420593</v>
      </c>
      <c r="F183" s="1">
        <f t="shared" si="12"/>
        <v>19251</v>
      </c>
      <c r="G183" s="1">
        <f t="shared" si="13"/>
        <v>7.570000016130507E-4</v>
      </c>
      <c r="I183" s="1">
        <f t="shared" si="15"/>
        <v>7.570000016130507E-4</v>
      </c>
      <c r="Q183" s="85">
        <f t="shared" si="14"/>
        <v>29468.868000000002</v>
      </c>
      <c r="R183" s="28"/>
    </row>
    <row r="184" spans="1:18">
      <c r="A184" s="23" t="s">
        <v>127</v>
      </c>
      <c r="B184" s="24" t="s">
        <v>48</v>
      </c>
      <c r="C184" s="25">
        <v>44491.353999999999</v>
      </c>
      <c r="D184" s="26"/>
      <c r="E184" s="27">
        <f t="shared" si="11"/>
        <v>19258.006689010239</v>
      </c>
      <c r="F184" s="1">
        <f t="shared" si="12"/>
        <v>19258</v>
      </c>
      <c r="G184" s="1">
        <f t="shared" si="13"/>
        <v>3.8060000006225891E-3</v>
      </c>
      <c r="I184" s="1">
        <f t="shared" si="15"/>
        <v>3.8060000006225891E-3</v>
      </c>
      <c r="Q184" s="85">
        <f t="shared" si="14"/>
        <v>29472.853999999999</v>
      </c>
      <c r="R184" s="28"/>
    </row>
    <row r="185" spans="1:18">
      <c r="A185" s="23" t="s">
        <v>127</v>
      </c>
      <c r="B185" s="24" t="s">
        <v>48</v>
      </c>
      <c r="C185" s="25">
        <v>44499.309000000001</v>
      </c>
      <c r="D185" s="26"/>
      <c r="E185" s="27">
        <f t="shared" si="11"/>
        <v>19271.987528844827</v>
      </c>
      <c r="F185" s="1">
        <f t="shared" si="12"/>
        <v>19272</v>
      </c>
      <c r="G185" s="1">
        <f t="shared" si="13"/>
        <v>-7.0959999939077534E-3</v>
      </c>
      <c r="I185" s="1">
        <f t="shared" si="15"/>
        <v>-7.0959999939077534E-3</v>
      </c>
      <c r="Q185" s="85">
        <f t="shared" si="14"/>
        <v>29480.809000000001</v>
      </c>
      <c r="R185" s="28"/>
    </row>
    <row r="186" spans="1:18">
      <c r="A186" s="23" t="s">
        <v>128</v>
      </c>
      <c r="B186" s="24" t="s">
        <v>48</v>
      </c>
      <c r="C186" s="25">
        <v>44565.319000000003</v>
      </c>
      <c r="D186" s="26"/>
      <c r="E186" s="27">
        <f t="shared" si="11"/>
        <v>19387.999500872607</v>
      </c>
      <c r="F186" s="1">
        <f t="shared" si="12"/>
        <v>19388</v>
      </c>
      <c r="G186" s="1">
        <f t="shared" si="13"/>
        <v>-2.8399999428074807E-4</v>
      </c>
      <c r="I186" s="1">
        <f t="shared" si="15"/>
        <v>-2.8399999428074807E-4</v>
      </c>
      <c r="Q186" s="85">
        <f t="shared" si="14"/>
        <v>29546.819000000003</v>
      </c>
      <c r="R186" s="28"/>
    </row>
    <row r="187" spans="1:18">
      <c r="A187" s="23" t="s">
        <v>129</v>
      </c>
      <c r="B187" s="24" t="s">
        <v>48</v>
      </c>
      <c r="C187" s="25">
        <v>44585.235999999997</v>
      </c>
      <c r="D187" s="26"/>
      <c r="E187" s="27">
        <f t="shared" si="11"/>
        <v>19423.003446439587</v>
      </c>
      <c r="F187" s="1">
        <f t="shared" si="12"/>
        <v>19423</v>
      </c>
      <c r="G187" s="1">
        <f t="shared" si="13"/>
        <v>1.9610000017564744E-3</v>
      </c>
      <c r="I187" s="1">
        <f t="shared" si="15"/>
        <v>1.9610000017564744E-3</v>
      </c>
      <c r="Q187" s="85">
        <f t="shared" si="14"/>
        <v>29566.735999999997</v>
      </c>
      <c r="R187" s="28"/>
    </row>
    <row r="188" spans="1:18">
      <c r="A188" s="23" t="s">
        <v>129</v>
      </c>
      <c r="B188" s="24" t="s">
        <v>48</v>
      </c>
      <c r="C188" s="25">
        <v>44606.286999999997</v>
      </c>
      <c r="D188" s="26"/>
      <c r="E188" s="27">
        <f t="shared" si="11"/>
        <v>19460.000386647989</v>
      </c>
      <c r="F188" s="1">
        <f t="shared" si="12"/>
        <v>19460</v>
      </c>
      <c r="G188" s="1">
        <f t="shared" si="13"/>
        <v>2.2000000171829015E-4</v>
      </c>
      <c r="I188" s="1">
        <f t="shared" si="15"/>
        <v>2.2000000171829015E-4</v>
      </c>
      <c r="Q188" s="85">
        <f t="shared" si="14"/>
        <v>29587.786999999997</v>
      </c>
      <c r="R188" s="28"/>
    </row>
    <row r="189" spans="1:18">
      <c r="A189" s="23" t="s">
        <v>130</v>
      </c>
      <c r="B189" s="24" t="s">
        <v>48</v>
      </c>
      <c r="C189" s="25">
        <v>44838.434999999998</v>
      </c>
      <c r="D189" s="26"/>
      <c r="E189" s="27">
        <f t="shared" si="11"/>
        <v>19867.998376078442</v>
      </c>
      <c r="F189" s="1">
        <f t="shared" si="12"/>
        <v>19868</v>
      </c>
      <c r="G189" s="1">
        <f t="shared" si="13"/>
        <v>-9.2399999994086102E-4</v>
      </c>
      <c r="I189" s="1">
        <f t="shared" si="15"/>
        <v>-9.2399999994086102E-4</v>
      </c>
      <c r="Q189" s="85">
        <f t="shared" si="14"/>
        <v>29819.934999999998</v>
      </c>
      <c r="R189" s="28"/>
    </row>
    <row r="190" spans="1:18">
      <c r="A190" s="23" t="s">
        <v>130</v>
      </c>
      <c r="B190" s="24" t="s">
        <v>48</v>
      </c>
      <c r="C190" s="25">
        <v>44842.423000000003</v>
      </c>
      <c r="D190" s="26"/>
      <c r="E190" s="27">
        <f t="shared" si="11"/>
        <v>19875.007249649829</v>
      </c>
      <c r="F190" s="1">
        <f t="shared" si="12"/>
        <v>19875</v>
      </c>
      <c r="G190" s="1">
        <f t="shared" si="13"/>
        <v>4.1250000067520887E-3</v>
      </c>
      <c r="I190" s="1">
        <f t="shared" si="15"/>
        <v>4.1250000067520887E-3</v>
      </c>
      <c r="Q190" s="85">
        <f t="shared" si="14"/>
        <v>29823.923000000003</v>
      </c>
      <c r="R190" s="28"/>
    </row>
    <row r="191" spans="1:18">
      <c r="A191" s="23" t="s">
        <v>130</v>
      </c>
      <c r="B191" s="24" t="s">
        <v>48</v>
      </c>
      <c r="C191" s="25">
        <v>44854.375</v>
      </c>
      <c r="D191" s="26"/>
      <c r="E191" s="27">
        <f t="shared" si="11"/>
        <v>19896.012780473578</v>
      </c>
      <c r="F191" s="1">
        <f t="shared" si="12"/>
        <v>19896</v>
      </c>
      <c r="G191" s="1">
        <f t="shared" si="13"/>
        <v>7.2720000025583431E-3</v>
      </c>
      <c r="I191" s="1">
        <f t="shared" si="15"/>
        <v>7.2720000025583431E-3</v>
      </c>
      <c r="Q191" s="85">
        <f t="shared" si="14"/>
        <v>29835.875</v>
      </c>
      <c r="R191" s="28"/>
    </row>
    <row r="192" spans="1:18">
      <c r="A192" s="23" t="s">
        <v>131</v>
      </c>
      <c r="B192" s="24" t="s">
        <v>48</v>
      </c>
      <c r="C192" s="25">
        <v>44891.355000000003</v>
      </c>
      <c r="D192" s="26"/>
      <c r="E192" s="27">
        <f t="shared" si="11"/>
        <v>19961.004792677602</v>
      </c>
      <c r="F192" s="1">
        <f t="shared" si="12"/>
        <v>19961</v>
      </c>
      <c r="G192" s="1">
        <f t="shared" si="13"/>
        <v>2.7270000064163469E-3</v>
      </c>
      <c r="I192" s="1">
        <f t="shared" si="15"/>
        <v>2.7270000064163469E-3</v>
      </c>
      <c r="Q192" s="85">
        <f t="shared" si="14"/>
        <v>29872.855000000003</v>
      </c>
      <c r="R192" s="28"/>
    </row>
    <row r="193" spans="1:18">
      <c r="A193" s="23" t="s">
        <v>131</v>
      </c>
      <c r="B193" s="24" t="s">
        <v>48</v>
      </c>
      <c r="C193" s="25">
        <v>44932.313999999998</v>
      </c>
      <c r="D193" s="26"/>
      <c r="E193" s="27">
        <f t="shared" si="11"/>
        <v>20032.989861035199</v>
      </c>
      <c r="F193" s="1">
        <f t="shared" si="12"/>
        <v>20033</v>
      </c>
      <c r="G193" s="1">
        <f t="shared" si="13"/>
        <v>-5.7689999957801774E-3</v>
      </c>
      <c r="I193" s="1">
        <f t="shared" si="15"/>
        <v>-5.7689999957801774E-3</v>
      </c>
      <c r="Q193" s="85">
        <f t="shared" si="14"/>
        <v>29913.813999999998</v>
      </c>
      <c r="R193" s="28"/>
    </row>
    <row r="194" spans="1:18">
      <c r="A194" s="23" t="s">
        <v>132</v>
      </c>
      <c r="B194" s="24" t="s">
        <v>48</v>
      </c>
      <c r="C194" s="25">
        <v>45172.44</v>
      </c>
      <c r="D194" s="26"/>
      <c r="E194" s="27">
        <f t="shared" si="11"/>
        <v>20455.009112590149</v>
      </c>
      <c r="F194" s="1">
        <f t="shared" si="12"/>
        <v>20455</v>
      </c>
      <c r="G194" s="1">
        <f t="shared" si="13"/>
        <v>5.1850000018021092E-3</v>
      </c>
      <c r="I194" s="1">
        <f t="shared" si="15"/>
        <v>5.1850000018021092E-3</v>
      </c>
      <c r="Q194" s="85">
        <f t="shared" si="14"/>
        <v>30153.940000000002</v>
      </c>
      <c r="R194" s="28"/>
    </row>
    <row r="195" spans="1:18">
      <c r="A195" s="23" t="s">
        <v>132</v>
      </c>
      <c r="B195" s="24" t="s">
        <v>48</v>
      </c>
      <c r="C195" s="25">
        <v>45180.400999999998</v>
      </c>
      <c r="D195" s="26"/>
      <c r="E195" s="27">
        <f t="shared" si="11"/>
        <v>20469.000497369918</v>
      </c>
      <c r="F195" s="1">
        <f t="shared" si="12"/>
        <v>20469</v>
      </c>
      <c r="G195" s="1">
        <f t="shared" si="13"/>
        <v>2.8300000121816993E-4</v>
      </c>
      <c r="I195" s="1">
        <f t="shared" si="15"/>
        <v>2.8300000121816993E-4</v>
      </c>
      <c r="Q195" s="85">
        <f t="shared" si="14"/>
        <v>30161.900999999998</v>
      </c>
      <c r="R195" s="28"/>
    </row>
    <row r="196" spans="1:18">
      <c r="A196" s="23" t="s">
        <v>133</v>
      </c>
      <c r="B196" s="24" t="s">
        <v>48</v>
      </c>
      <c r="C196" s="25">
        <v>45196.341</v>
      </c>
      <c r="D196" s="26"/>
      <c r="E196" s="27">
        <f t="shared" si="11"/>
        <v>20497.014901765055</v>
      </c>
      <c r="F196" s="1">
        <f t="shared" si="12"/>
        <v>20497</v>
      </c>
      <c r="G196" s="1">
        <f t="shared" si="13"/>
        <v>8.4790000037173741E-3</v>
      </c>
      <c r="I196" s="1">
        <f t="shared" si="15"/>
        <v>8.4790000037173741E-3</v>
      </c>
      <c r="Q196" s="85">
        <f t="shared" si="14"/>
        <v>30177.841</v>
      </c>
      <c r="R196" s="28"/>
    </row>
    <row r="197" spans="1:18">
      <c r="A197" s="23" t="s">
        <v>133</v>
      </c>
      <c r="B197" s="24" t="s">
        <v>48</v>
      </c>
      <c r="C197" s="25">
        <v>45225.341999999997</v>
      </c>
      <c r="D197" s="26"/>
      <c r="E197" s="27">
        <f t="shared" si="11"/>
        <v>20547.983894353711</v>
      </c>
      <c r="F197" s="1">
        <f t="shared" si="12"/>
        <v>20548</v>
      </c>
      <c r="G197" s="1">
        <f t="shared" si="13"/>
        <v>-9.1639999955077656E-3</v>
      </c>
      <c r="I197" s="1">
        <f t="shared" si="15"/>
        <v>-9.1639999955077656E-3</v>
      </c>
      <c r="Q197" s="85">
        <f t="shared" si="14"/>
        <v>30206.841999999997</v>
      </c>
      <c r="R197" s="28"/>
    </row>
    <row r="198" spans="1:18">
      <c r="A198" s="23" t="s">
        <v>133</v>
      </c>
      <c r="B198" s="24" t="s">
        <v>48</v>
      </c>
      <c r="C198" s="25">
        <v>45229.332000000002</v>
      </c>
      <c r="D198" s="26"/>
      <c r="E198" s="27">
        <f t="shared" si="11"/>
        <v>20554.996282906828</v>
      </c>
      <c r="F198" s="1">
        <f t="shared" si="12"/>
        <v>20555</v>
      </c>
      <c r="G198" s="1">
        <f t="shared" si="13"/>
        <v>-2.1149999956833199E-3</v>
      </c>
      <c r="I198" s="1">
        <f t="shared" si="15"/>
        <v>-2.1149999956833199E-3</v>
      </c>
      <c r="Q198" s="85">
        <f t="shared" si="14"/>
        <v>30210.832000000002</v>
      </c>
      <c r="R198" s="28"/>
    </row>
    <row r="199" spans="1:18">
      <c r="A199" s="23" t="s">
        <v>133</v>
      </c>
      <c r="B199" s="24" t="s">
        <v>48</v>
      </c>
      <c r="C199" s="25">
        <v>45241.294000000002</v>
      </c>
      <c r="D199" s="26"/>
      <c r="E199" s="27">
        <f t="shared" si="11"/>
        <v>20576.019388639237</v>
      </c>
      <c r="F199" s="1">
        <f t="shared" si="12"/>
        <v>20576</v>
      </c>
      <c r="G199" s="1">
        <f t="shared" si="13"/>
        <v>1.1032000002160203E-2</v>
      </c>
      <c r="I199" s="1">
        <f t="shared" si="15"/>
        <v>1.1032000002160203E-2</v>
      </c>
      <c r="Q199" s="85">
        <f t="shared" si="14"/>
        <v>30222.794000000002</v>
      </c>
      <c r="R199" s="28"/>
    </row>
    <row r="200" spans="1:18">
      <c r="A200" s="23" t="s">
        <v>134</v>
      </c>
      <c r="B200" s="24" t="s">
        <v>48</v>
      </c>
      <c r="C200" s="25">
        <v>45258.358</v>
      </c>
      <c r="D200" s="26"/>
      <c r="E200" s="27">
        <f t="shared" si="11"/>
        <v>20606.009212767123</v>
      </c>
      <c r="F200" s="1">
        <f t="shared" si="12"/>
        <v>20606</v>
      </c>
      <c r="G200" s="1">
        <f t="shared" si="13"/>
        <v>5.242000006546732E-3</v>
      </c>
      <c r="I200" s="1">
        <f t="shared" si="15"/>
        <v>5.242000006546732E-3</v>
      </c>
      <c r="Q200" s="85">
        <f t="shared" si="14"/>
        <v>30239.858</v>
      </c>
      <c r="R200" s="28"/>
    </row>
    <row r="201" spans="1:18">
      <c r="A201" s="23" t="s">
        <v>134</v>
      </c>
      <c r="B201" s="24" t="s">
        <v>48</v>
      </c>
      <c r="C201" s="25">
        <v>45274.285000000003</v>
      </c>
      <c r="D201" s="26"/>
      <c r="E201" s="27">
        <f t="shared" si="11"/>
        <v>20634.000769781011</v>
      </c>
      <c r="F201" s="1">
        <f t="shared" si="12"/>
        <v>20634</v>
      </c>
      <c r="G201" s="1">
        <f t="shared" si="13"/>
        <v>4.3800000275950879E-4</v>
      </c>
      <c r="I201" s="1">
        <f t="shared" si="15"/>
        <v>4.3800000275950879E-4</v>
      </c>
      <c r="Q201" s="85">
        <f t="shared" si="14"/>
        <v>30255.785000000003</v>
      </c>
      <c r="R201" s="28"/>
    </row>
    <row r="202" spans="1:18">
      <c r="A202" s="23" t="s">
        <v>135</v>
      </c>
      <c r="B202" s="24" t="s">
        <v>48</v>
      </c>
      <c r="C202" s="25">
        <v>45518.394999999997</v>
      </c>
      <c r="D202" s="26"/>
      <c r="E202" s="27">
        <f t="shared" si="11"/>
        <v>21063.021864943858</v>
      </c>
      <c r="F202" s="1">
        <f t="shared" si="12"/>
        <v>21063</v>
      </c>
      <c r="G202" s="1">
        <f t="shared" si="13"/>
        <v>1.244099999894388E-2</v>
      </c>
      <c r="I202" s="1">
        <f t="shared" si="15"/>
        <v>1.244099999894388E-2</v>
      </c>
      <c r="Q202" s="85">
        <f t="shared" si="14"/>
        <v>30499.894999999997</v>
      </c>
      <c r="R202" s="28"/>
    </row>
    <row r="203" spans="1:18">
      <c r="A203" s="23" t="s">
        <v>135</v>
      </c>
      <c r="B203" s="24" t="s">
        <v>48</v>
      </c>
      <c r="C203" s="25">
        <v>45543.421000000002</v>
      </c>
      <c r="D203" s="26"/>
      <c r="E203" s="27">
        <f t="shared" si="11"/>
        <v>21107.004831342398</v>
      </c>
      <c r="F203" s="1">
        <f t="shared" si="12"/>
        <v>21107</v>
      </c>
      <c r="G203" s="1">
        <f t="shared" si="13"/>
        <v>2.7490000065881759E-3</v>
      </c>
      <c r="I203" s="1">
        <f t="shared" si="15"/>
        <v>2.7490000065881759E-3</v>
      </c>
      <c r="Q203" s="85">
        <f t="shared" si="14"/>
        <v>30524.921000000002</v>
      </c>
      <c r="R203" s="28"/>
    </row>
    <row r="204" spans="1:18">
      <c r="A204" s="23" t="s">
        <v>136</v>
      </c>
      <c r="B204" s="24" t="s">
        <v>48</v>
      </c>
      <c r="C204" s="25">
        <v>45555.370999999999</v>
      </c>
      <c r="D204" s="26"/>
      <c r="E204" s="27">
        <f t="shared" si="11"/>
        <v>21128.006847184417</v>
      </c>
      <c r="F204" s="1">
        <f t="shared" si="12"/>
        <v>21128</v>
      </c>
      <c r="G204" s="1">
        <f t="shared" si="13"/>
        <v>3.8960000019869767E-3</v>
      </c>
      <c r="I204" s="1">
        <f t="shared" si="15"/>
        <v>3.8960000019869767E-3</v>
      </c>
      <c r="Q204" s="85">
        <f t="shared" si="14"/>
        <v>30536.870999999999</v>
      </c>
      <c r="R204" s="28"/>
    </row>
    <row r="205" spans="1:18">
      <c r="A205" s="23" t="s">
        <v>137</v>
      </c>
      <c r="B205" s="24" t="s">
        <v>48</v>
      </c>
      <c r="C205" s="25">
        <v>45586.66</v>
      </c>
      <c r="D205" s="26"/>
      <c r="E205" s="27">
        <f t="shared" si="11"/>
        <v>21182.996978873216</v>
      </c>
      <c r="F205" s="1">
        <f t="shared" si="12"/>
        <v>21183</v>
      </c>
      <c r="G205" s="1">
        <f t="shared" si="13"/>
        <v>-1.7189999925903976E-3</v>
      </c>
      <c r="I205" s="1">
        <f t="shared" si="15"/>
        <v>-1.7189999925903976E-3</v>
      </c>
      <c r="Q205" s="85">
        <f t="shared" si="14"/>
        <v>30568.160000000003</v>
      </c>
      <c r="R205" s="28"/>
    </row>
    <row r="206" spans="1:18">
      <c r="A206" s="23" t="s">
        <v>136</v>
      </c>
      <c r="B206" s="24" t="s">
        <v>48</v>
      </c>
      <c r="C206" s="25">
        <v>45604.303999999996</v>
      </c>
      <c r="D206" s="26"/>
      <c r="E206" s="27">
        <f t="shared" si="11"/>
        <v>21214.006147703047</v>
      </c>
      <c r="F206" s="1">
        <f t="shared" si="12"/>
        <v>21214</v>
      </c>
      <c r="G206" s="1">
        <f t="shared" si="13"/>
        <v>3.4979999982169829E-3</v>
      </c>
      <c r="I206" s="1">
        <f t="shared" si="15"/>
        <v>3.4979999982169829E-3</v>
      </c>
      <c r="Q206" s="85">
        <f t="shared" si="14"/>
        <v>30585.803999999996</v>
      </c>
      <c r="R206" s="28"/>
    </row>
    <row r="207" spans="1:18">
      <c r="A207" s="23" t="s">
        <v>138</v>
      </c>
      <c r="B207" s="24" t="s">
        <v>48</v>
      </c>
      <c r="C207" s="25">
        <v>45641.294000000002</v>
      </c>
      <c r="D207" s="26"/>
      <c r="E207" s="27">
        <f t="shared" si="11"/>
        <v>21279.015734815726</v>
      </c>
      <c r="F207" s="1">
        <f t="shared" si="12"/>
        <v>21279</v>
      </c>
      <c r="G207" s="1">
        <f t="shared" si="13"/>
        <v>8.9530000041122548E-3</v>
      </c>
      <c r="I207" s="1">
        <f t="shared" si="15"/>
        <v>8.9530000041122548E-3</v>
      </c>
      <c r="Q207" s="85">
        <f t="shared" si="14"/>
        <v>30622.794000000002</v>
      </c>
      <c r="R207" s="28"/>
    </row>
    <row r="208" spans="1:18">
      <c r="A208" s="23" t="s">
        <v>139</v>
      </c>
      <c r="B208" s="24" t="s">
        <v>48</v>
      </c>
      <c r="C208" s="25">
        <v>45674.279000000002</v>
      </c>
      <c r="D208" s="26"/>
      <c r="E208" s="27">
        <f t="shared" si="11"/>
        <v>21336.986571012309</v>
      </c>
      <c r="F208" s="1">
        <f t="shared" si="12"/>
        <v>21337</v>
      </c>
      <c r="G208" s="1">
        <f t="shared" si="13"/>
        <v>-7.6409999965108E-3</v>
      </c>
      <c r="I208" s="1">
        <f t="shared" si="15"/>
        <v>-7.6409999965108E-3</v>
      </c>
      <c r="Q208" s="85">
        <f t="shared" si="14"/>
        <v>30655.779000000002</v>
      </c>
      <c r="R208" s="28"/>
    </row>
    <row r="209" spans="1:18">
      <c r="A209" s="23" t="s">
        <v>140</v>
      </c>
      <c r="B209" s="24" t="s">
        <v>48</v>
      </c>
      <c r="C209" s="25">
        <v>45878.553</v>
      </c>
      <c r="D209" s="26"/>
      <c r="E209" s="27">
        <f t="shared" si="11"/>
        <v>21695.996260059444</v>
      </c>
      <c r="F209" s="1">
        <f t="shared" si="12"/>
        <v>21696</v>
      </c>
      <c r="G209" s="1">
        <f t="shared" si="13"/>
        <v>-2.1279999928083271E-3</v>
      </c>
      <c r="I209" s="1">
        <f t="shared" si="15"/>
        <v>-2.1279999928083271E-3</v>
      </c>
      <c r="Q209" s="85">
        <f t="shared" si="14"/>
        <v>30860.053</v>
      </c>
      <c r="R209" s="28"/>
    </row>
    <row r="210" spans="1:18">
      <c r="A210" s="23" t="s">
        <v>141</v>
      </c>
      <c r="B210" s="24" t="s">
        <v>48</v>
      </c>
      <c r="C210" s="25">
        <v>45886.523999999998</v>
      </c>
      <c r="D210" s="26"/>
      <c r="E210" s="27">
        <f t="shared" si="11"/>
        <v>21710.005219747873</v>
      </c>
      <c r="F210" s="1">
        <f t="shared" si="12"/>
        <v>21710</v>
      </c>
      <c r="G210" s="1">
        <f t="shared" si="13"/>
        <v>2.9700000013690442E-3</v>
      </c>
      <c r="I210" s="1">
        <f t="shared" si="15"/>
        <v>2.9700000013690442E-3</v>
      </c>
      <c r="Q210" s="85">
        <f t="shared" si="14"/>
        <v>30868.023999999998</v>
      </c>
      <c r="R210" s="28"/>
    </row>
    <row r="211" spans="1:18">
      <c r="A211" s="23" t="s">
        <v>141</v>
      </c>
      <c r="B211" s="24" t="s">
        <v>48</v>
      </c>
      <c r="C211" s="25">
        <v>45906.451000000001</v>
      </c>
      <c r="D211" s="26"/>
      <c r="E211" s="27">
        <f t="shared" si="11"/>
        <v>21745.026740223526</v>
      </c>
      <c r="F211" s="1">
        <f t="shared" si="12"/>
        <v>21745</v>
      </c>
      <c r="G211" s="1">
        <f t="shared" si="13"/>
        <v>1.5215000006719492E-2</v>
      </c>
      <c r="I211" s="1">
        <f t="shared" si="15"/>
        <v>1.5215000006719492E-2</v>
      </c>
      <c r="Q211" s="85">
        <f t="shared" si="14"/>
        <v>30887.951000000001</v>
      </c>
      <c r="R211" s="28"/>
    </row>
    <row r="212" spans="1:18">
      <c r="A212" s="23" t="s">
        <v>141</v>
      </c>
      <c r="B212" s="24" t="s">
        <v>48</v>
      </c>
      <c r="C212" s="25">
        <v>45940.582999999999</v>
      </c>
      <c r="D212" s="26"/>
      <c r="E212" s="27">
        <f t="shared" si="11"/>
        <v>21805.013418442762</v>
      </c>
      <c r="F212" s="1">
        <f t="shared" si="12"/>
        <v>21805</v>
      </c>
      <c r="G212" s="1">
        <f t="shared" si="13"/>
        <v>7.6350000017555431E-3</v>
      </c>
      <c r="I212" s="1">
        <f t="shared" si="15"/>
        <v>7.6350000017555431E-3</v>
      </c>
      <c r="Q212" s="85">
        <f t="shared" si="14"/>
        <v>30922.082999999999</v>
      </c>
      <c r="R212" s="28"/>
    </row>
    <row r="213" spans="1:18">
      <c r="A213" s="23" t="s">
        <v>141</v>
      </c>
      <c r="B213" s="24" t="s">
        <v>48</v>
      </c>
      <c r="C213" s="25">
        <v>46005.438000000002</v>
      </c>
      <c r="D213" s="26"/>
      <c r="E213" s="27">
        <f t="shared" ref="E213:E276" si="16">+(C213-C$7)/C$8</f>
        <v>21918.995488520959</v>
      </c>
      <c r="F213" s="1">
        <f t="shared" ref="F213:F276" si="17">ROUND(2*E213,0)/2</f>
        <v>21919</v>
      </c>
      <c r="G213" s="1">
        <f t="shared" ref="G213:G276" si="18">+C213-(C$7+F213*C$8)</f>
        <v>-2.5669999959063716E-3</v>
      </c>
      <c r="I213" s="1">
        <f t="shared" si="15"/>
        <v>-2.5669999959063716E-3</v>
      </c>
      <c r="Q213" s="85">
        <f t="shared" ref="Q213:Q276" si="19">+C213-15018.5</f>
        <v>30986.938000000002</v>
      </c>
      <c r="R213" s="28"/>
    </row>
    <row r="214" spans="1:18">
      <c r="A214" s="23" t="s">
        <v>141</v>
      </c>
      <c r="B214" s="24" t="s">
        <v>48</v>
      </c>
      <c r="C214" s="25">
        <v>46005.440000000002</v>
      </c>
      <c r="D214" s="26"/>
      <c r="E214" s="27">
        <f t="shared" si="16"/>
        <v>21918.999003502689</v>
      </c>
      <c r="F214" s="1">
        <f t="shared" si="17"/>
        <v>21919</v>
      </c>
      <c r="G214" s="1">
        <f t="shared" si="18"/>
        <v>-5.66999995498918E-4</v>
      </c>
      <c r="I214" s="1">
        <f t="shared" si="15"/>
        <v>-5.66999995498918E-4</v>
      </c>
      <c r="Q214" s="85">
        <f t="shared" si="19"/>
        <v>30986.940000000002</v>
      </c>
      <c r="R214" s="28"/>
    </row>
    <row r="215" spans="1:18">
      <c r="A215" s="23" t="s">
        <v>142</v>
      </c>
      <c r="B215" s="24" t="s">
        <v>48</v>
      </c>
      <c r="C215" s="25">
        <v>46212.563999999998</v>
      </c>
      <c r="D215" s="26"/>
      <c r="E215" s="27">
        <f t="shared" si="16"/>
        <v>22283.017541516332</v>
      </c>
      <c r="F215" s="1">
        <f t="shared" si="17"/>
        <v>22283</v>
      </c>
      <c r="G215" s="1">
        <f t="shared" si="18"/>
        <v>9.9810000028810464E-3</v>
      </c>
      <c r="I215" s="1">
        <f t="shared" si="15"/>
        <v>9.9810000028810464E-3</v>
      </c>
      <c r="Q215" s="85">
        <f t="shared" si="19"/>
        <v>31194.063999999998</v>
      </c>
      <c r="R215" s="28"/>
    </row>
    <row r="216" spans="1:18">
      <c r="A216" s="23" t="s">
        <v>142</v>
      </c>
      <c r="B216" s="24" t="s">
        <v>48</v>
      </c>
      <c r="C216" s="25">
        <v>46261.49</v>
      </c>
      <c r="D216" s="26"/>
      <c r="E216" s="27">
        <f t="shared" si="16"/>
        <v>22369.004539598907</v>
      </c>
      <c r="F216" s="1">
        <f t="shared" si="17"/>
        <v>22369</v>
      </c>
      <c r="G216" s="1">
        <f t="shared" si="18"/>
        <v>2.5830000013229437E-3</v>
      </c>
      <c r="I216" s="1">
        <f t="shared" si="15"/>
        <v>2.5830000013229437E-3</v>
      </c>
      <c r="Q216" s="85">
        <f t="shared" si="19"/>
        <v>31242.989999999998</v>
      </c>
      <c r="R216" s="28"/>
    </row>
    <row r="217" spans="1:18">
      <c r="A217" s="23" t="s">
        <v>143</v>
      </c>
      <c r="B217" s="24" t="s">
        <v>48</v>
      </c>
      <c r="C217" s="25">
        <v>46262.07</v>
      </c>
      <c r="D217" s="26"/>
      <c r="E217" s="27">
        <f t="shared" si="16"/>
        <v>22370.023884300866</v>
      </c>
      <c r="F217" s="1">
        <f t="shared" si="17"/>
        <v>22370</v>
      </c>
      <c r="G217" s="1">
        <f t="shared" si="18"/>
        <v>1.359000000229571E-2</v>
      </c>
      <c r="I217" s="1">
        <f t="shared" si="15"/>
        <v>1.359000000229571E-2</v>
      </c>
      <c r="Q217" s="85">
        <f t="shared" si="19"/>
        <v>31243.57</v>
      </c>
      <c r="R217" s="28"/>
    </row>
    <row r="218" spans="1:18">
      <c r="A218" s="23" t="s">
        <v>143</v>
      </c>
      <c r="B218" s="24" t="s">
        <v>48</v>
      </c>
      <c r="C218" s="25">
        <v>46263.197999999997</v>
      </c>
      <c r="D218" s="26"/>
      <c r="E218" s="27">
        <f t="shared" si="16"/>
        <v>22372.00633399708</v>
      </c>
      <c r="F218" s="1">
        <f t="shared" si="17"/>
        <v>22372</v>
      </c>
      <c r="G218" s="1">
        <f t="shared" si="18"/>
        <v>3.603999997721985E-3</v>
      </c>
      <c r="I218" s="1">
        <f t="shared" si="15"/>
        <v>3.603999997721985E-3</v>
      </c>
      <c r="Q218" s="85">
        <f t="shared" si="19"/>
        <v>31244.697999999997</v>
      </c>
      <c r="R218" s="28"/>
    </row>
    <row r="219" spans="1:18">
      <c r="A219" s="23" t="s">
        <v>142</v>
      </c>
      <c r="B219" s="24" t="s">
        <v>48</v>
      </c>
      <c r="C219" s="25">
        <v>46269.455000000002</v>
      </c>
      <c r="D219" s="26"/>
      <c r="E219" s="27">
        <f t="shared" si="16"/>
        <v>22383.002954342155</v>
      </c>
      <c r="F219" s="1">
        <f t="shared" si="17"/>
        <v>22383</v>
      </c>
      <c r="G219" s="1">
        <f t="shared" si="18"/>
        <v>1.6810000088298693E-3</v>
      </c>
      <c r="I219" s="1">
        <f t="shared" si="15"/>
        <v>1.6810000088298693E-3</v>
      </c>
      <c r="Q219" s="85">
        <f t="shared" si="19"/>
        <v>31250.955000000002</v>
      </c>
      <c r="R219" s="28"/>
    </row>
    <row r="220" spans="1:18">
      <c r="A220" s="23" t="s">
        <v>142</v>
      </c>
      <c r="B220" s="24" t="s">
        <v>48</v>
      </c>
      <c r="C220" s="25">
        <v>46269.457999999999</v>
      </c>
      <c r="D220" s="26"/>
      <c r="E220" s="27">
        <f t="shared" si="16"/>
        <v>22383.008226814745</v>
      </c>
      <c r="F220" s="1">
        <f t="shared" si="17"/>
        <v>22383</v>
      </c>
      <c r="G220" s="1">
        <f t="shared" si="18"/>
        <v>4.681000005803071E-3</v>
      </c>
      <c r="I220" s="1">
        <f t="shared" si="15"/>
        <v>4.681000005803071E-3</v>
      </c>
      <c r="Q220" s="85">
        <f t="shared" si="19"/>
        <v>31250.957999999999</v>
      </c>
      <c r="R220" s="28"/>
    </row>
    <row r="221" spans="1:18">
      <c r="A221" s="23" t="s">
        <v>144</v>
      </c>
      <c r="B221" s="24" t="s">
        <v>48</v>
      </c>
      <c r="C221" s="25">
        <v>46282.548999999999</v>
      </c>
      <c r="D221" s="26"/>
      <c r="E221" s="27">
        <f t="shared" si="16"/>
        <v>22406.015539734235</v>
      </c>
      <c r="F221" s="1">
        <f t="shared" si="17"/>
        <v>22406</v>
      </c>
      <c r="G221" s="1">
        <f t="shared" si="18"/>
        <v>8.842000002914574E-3</v>
      </c>
      <c r="I221" s="1">
        <f t="shared" si="15"/>
        <v>8.842000002914574E-3</v>
      </c>
      <c r="Q221" s="85">
        <f t="shared" si="19"/>
        <v>31264.048999999999</v>
      </c>
      <c r="R221" s="28"/>
    </row>
    <row r="222" spans="1:18">
      <c r="A222" s="23" t="s">
        <v>145</v>
      </c>
      <c r="B222" s="24" t="s">
        <v>48</v>
      </c>
      <c r="C222" s="25">
        <v>46285.391000000003</v>
      </c>
      <c r="D222" s="26"/>
      <c r="E222" s="27">
        <f t="shared" si="16"/>
        <v>22411.010328773827</v>
      </c>
      <c r="F222" s="1">
        <f t="shared" si="17"/>
        <v>22411</v>
      </c>
      <c r="G222" s="1">
        <f t="shared" si="18"/>
        <v>5.8770000032382086E-3</v>
      </c>
      <c r="I222" s="1">
        <f t="shared" si="15"/>
        <v>5.8770000032382086E-3</v>
      </c>
      <c r="Q222" s="85">
        <f t="shared" si="19"/>
        <v>31266.891000000003</v>
      </c>
      <c r="R222" s="28"/>
    </row>
    <row r="223" spans="1:18">
      <c r="A223" s="23" t="s">
        <v>144</v>
      </c>
      <c r="B223" s="24" t="s">
        <v>48</v>
      </c>
      <c r="C223" s="25">
        <v>46318.39</v>
      </c>
      <c r="D223" s="26"/>
      <c r="E223" s="27">
        <f t="shared" si="16"/>
        <v>22469.005769842515</v>
      </c>
      <c r="F223" s="1">
        <f t="shared" si="17"/>
        <v>22469</v>
      </c>
      <c r="G223" s="1">
        <f t="shared" si="18"/>
        <v>3.2830000054673292E-3</v>
      </c>
      <c r="I223" s="1">
        <f t="shared" si="15"/>
        <v>3.2830000054673292E-3</v>
      </c>
      <c r="Q223" s="85">
        <f t="shared" si="19"/>
        <v>31299.89</v>
      </c>
      <c r="R223" s="28"/>
    </row>
    <row r="224" spans="1:18">
      <c r="A224" s="23" t="s">
        <v>144</v>
      </c>
      <c r="B224" s="24" t="s">
        <v>48</v>
      </c>
      <c r="C224" s="25">
        <v>46318.391000000003</v>
      </c>
      <c r="D224" s="26"/>
      <c r="E224" s="27">
        <f t="shared" si="16"/>
        <v>22469.00752733339</v>
      </c>
      <c r="F224" s="1">
        <f t="shared" si="17"/>
        <v>22469</v>
      </c>
      <c r="G224" s="1">
        <f t="shared" si="18"/>
        <v>4.2830000093090348E-3</v>
      </c>
      <c r="I224" s="1">
        <f t="shared" si="15"/>
        <v>4.2830000093090348E-3</v>
      </c>
      <c r="Q224" s="85">
        <f t="shared" si="19"/>
        <v>31299.891000000003</v>
      </c>
      <c r="R224" s="28"/>
    </row>
    <row r="225" spans="1:18">
      <c r="A225" s="23" t="s">
        <v>144</v>
      </c>
      <c r="B225" s="24" t="s">
        <v>48</v>
      </c>
      <c r="C225" s="25">
        <v>46322.366000000002</v>
      </c>
      <c r="D225" s="26"/>
      <c r="E225" s="27">
        <f t="shared" si="16"/>
        <v>22475.993553523516</v>
      </c>
      <c r="F225" s="1">
        <f t="shared" si="17"/>
        <v>22476</v>
      </c>
      <c r="G225" s="1">
        <f t="shared" si="18"/>
        <v>-3.6679999975604005E-3</v>
      </c>
      <c r="I225" s="1">
        <f t="shared" si="15"/>
        <v>-3.6679999975604005E-3</v>
      </c>
      <c r="Q225" s="85">
        <f t="shared" si="19"/>
        <v>31303.866000000002</v>
      </c>
      <c r="R225" s="28"/>
    </row>
    <row r="226" spans="1:18">
      <c r="A226" s="23" t="s">
        <v>144</v>
      </c>
      <c r="B226" s="24" t="s">
        <v>48</v>
      </c>
      <c r="C226" s="25">
        <v>46322.372000000003</v>
      </c>
      <c r="D226" s="26"/>
      <c r="E226" s="27">
        <f t="shared" si="16"/>
        <v>22476.004098468711</v>
      </c>
      <c r="F226" s="1">
        <f t="shared" si="17"/>
        <v>22476</v>
      </c>
      <c r="G226" s="1">
        <f t="shared" si="18"/>
        <v>2.3320000036619604E-3</v>
      </c>
      <c r="I226" s="1">
        <f t="shared" si="15"/>
        <v>2.3320000036619604E-3</v>
      </c>
      <c r="Q226" s="85">
        <f t="shared" si="19"/>
        <v>31303.872000000003</v>
      </c>
      <c r="R226" s="28"/>
    </row>
    <row r="227" spans="1:18">
      <c r="A227" s="23" t="s">
        <v>144</v>
      </c>
      <c r="B227" s="24" t="s">
        <v>48</v>
      </c>
      <c r="C227" s="25">
        <v>46322.379000000001</v>
      </c>
      <c r="D227" s="26"/>
      <c r="E227" s="27">
        <f t="shared" si="16"/>
        <v>22476.016400904762</v>
      </c>
      <c r="F227" s="1">
        <f t="shared" si="17"/>
        <v>22476</v>
      </c>
      <c r="G227" s="1">
        <f t="shared" si="18"/>
        <v>9.3320000014500692E-3</v>
      </c>
      <c r="I227" s="1">
        <f t="shared" si="15"/>
        <v>9.3320000014500692E-3</v>
      </c>
      <c r="Q227" s="85">
        <f t="shared" si="19"/>
        <v>31303.879000000001</v>
      </c>
      <c r="R227" s="28"/>
    </row>
    <row r="228" spans="1:18">
      <c r="A228" s="23" t="s">
        <v>145</v>
      </c>
      <c r="B228" s="24" t="s">
        <v>48</v>
      </c>
      <c r="C228" s="25">
        <v>46326.358</v>
      </c>
      <c r="D228" s="26"/>
      <c r="E228" s="27">
        <f t="shared" si="16"/>
        <v>22483.009457058353</v>
      </c>
      <c r="F228" s="1">
        <f t="shared" si="17"/>
        <v>22483</v>
      </c>
      <c r="G228" s="1">
        <f t="shared" si="18"/>
        <v>5.3810000026714988E-3</v>
      </c>
      <c r="I228" s="1">
        <f t="shared" si="15"/>
        <v>5.3810000026714988E-3</v>
      </c>
      <c r="Q228" s="85">
        <f t="shared" si="19"/>
        <v>31307.858</v>
      </c>
      <c r="R228" s="28"/>
    </row>
    <row r="229" spans="1:18">
      <c r="A229" s="23" t="s">
        <v>145</v>
      </c>
      <c r="B229" s="24" t="s">
        <v>48</v>
      </c>
      <c r="C229" s="25">
        <v>46326.362000000001</v>
      </c>
      <c r="D229" s="26"/>
      <c r="E229" s="27">
        <f t="shared" si="16"/>
        <v>22483.016487021818</v>
      </c>
      <c r="F229" s="1">
        <f t="shared" si="17"/>
        <v>22483</v>
      </c>
      <c r="G229" s="1">
        <f t="shared" si="18"/>
        <v>9.3810000034864061E-3</v>
      </c>
      <c r="I229" s="1">
        <f t="shared" si="15"/>
        <v>9.3810000034864061E-3</v>
      </c>
      <c r="Q229" s="85">
        <f t="shared" si="19"/>
        <v>31307.862000000001</v>
      </c>
      <c r="R229" s="28"/>
    </row>
    <row r="230" spans="1:18">
      <c r="A230" s="23" t="s">
        <v>146</v>
      </c>
      <c r="B230" s="24" t="s">
        <v>48</v>
      </c>
      <c r="C230" s="25">
        <v>46640.438999999998</v>
      </c>
      <c r="D230" s="26"/>
      <c r="E230" s="27">
        <f t="shared" si="16"/>
        <v>23035.003945566998</v>
      </c>
      <c r="F230" s="1">
        <f t="shared" si="17"/>
        <v>23035</v>
      </c>
      <c r="G230" s="1">
        <f t="shared" si="18"/>
        <v>2.2450000033131801E-3</v>
      </c>
      <c r="I230" s="1">
        <f t="shared" si="15"/>
        <v>2.2450000033131801E-3</v>
      </c>
      <c r="Q230" s="85">
        <f t="shared" si="19"/>
        <v>31621.938999999998</v>
      </c>
      <c r="R230" s="28"/>
    </row>
    <row r="231" spans="1:18">
      <c r="A231" s="23" t="s">
        <v>147</v>
      </c>
      <c r="B231" s="24" t="s">
        <v>48</v>
      </c>
      <c r="C231" s="25">
        <v>46657.512999999999</v>
      </c>
      <c r="D231" s="26"/>
      <c r="E231" s="27">
        <f t="shared" si="16"/>
        <v>23065.011344603539</v>
      </c>
      <c r="F231" s="1">
        <f t="shared" si="17"/>
        <v>23065</v>
      </c>
      <c r="G231" s="1">
        <f t="shared" si="18"/>
        <v>6.4550000024610199E-3</v>
      </c>
      <c r="I231" s="1">
        <f t="shared" si="15"/>
        <v>6.4550000024610199E-3</v>
      </c>
      <c r="Q231" s="85">
        <f t="shared" si="19"/>
        <v>31639.012999999999</v>
      </c>
      <c r="R231" s="28"/>
    </row>
    <row r="232" spans="1:18">
      <c r="A232" s="23" t="s">
        <v>146</v>
      </c>
      <c r="B232" s="24" t="s">
        <v>48</v>
      </c>
      <c r="C232" s="25">
        <v>46678.567000000003</v>
      </c>
      <c r="D232" s="26"/>
      <c r="E232" s="27">
        <f t="shared" si="16"/>
        <v>23102.013557284547</v>
      </c>
      <c r="F232" s="1">
        <f t="shared" si="17"/>
        <v>23102</v>
      </c>
      <c r="G232" s="1">
        <f t="shared" si="18"/>
        <v>7.7140000066719949E-3</v>
      </c>
      <c r="I232" s="1">
        <f t="shared" si="15"/>
        <v>7.7140000066719949E-3</v>
      </c>
      <c r="Q232" s="85">
        <f t="shared" si="19"/>
        <v>31660.067000000003</v>
      </c>
      <c r="R232" s="28"/>
    </row>
    <row r="233" spans="1:18">
      <c r="A233" s="23" t="s">
        <v>147</v>
      </c>
      <c r="B233" s="24" t="s">
        <v>48</v>
      </c>
      <c r="C233" s="25">
        <v>46681.411</v>
      </c>
      <c r="D233" s="26"/>
      <c r="E233" s="27">
        <f t="shared" si="16"/>
        <v>23107.011861305858</v>
      </c>
      <c r="F233" s="1">
        <f t="shared" si="17"/>
        <v>23107</v>
      </c>
      <c r="G233" s="1">
        <f t="shared" si="18"/>
        <v>6.7490000001271255E-3</v>
      </c>
      <c r="I233" s="1">
        <f t="shared" si="15"/>
        <v>6.7490000001271255E-3</v>
      </c>
      <c r="Q233" s="85">
        <f t="shared" si="19"/>
        <v>31662.911</v>
      </c>
      <c r="R233" s="28"/>
    </row>
    <row r="234" spans="1:18">
      <c r="A234" s="23" t="s">
        <v>147</v>
      </c>
      <c r="B234" s="24" t="s">
        <v>48</v>
      </c>
      <c r="C234" s="25">
        <v>46685.387999999999</v>
      </c>
      <c r="D234" s="26"/>
      <c r="E234" s="27">
        <f t="shared" si="16"/>
        <v>23114.001402477716</v>
      </c>
      <c r="F234" s="1">
        <f t="shared" si="17"/>
        <v>23114</v>
      </c>
      <c r="G234" s="1">
        <f t="shared" si="18"/>
        <v>7.9800000094110146E-4</v>
      </c>
      <c r="I234" s="1">
        <f t="shared" si="15"/>
        <v>7.9800000094110146E-4</v>
      </c>
      <c r="Q234" s="85">
        <f t="shared" si="19"/>
        <v>31666.887999999999</v>
      </c>
      <c r="R234" s="28"/>
    </row>
    <row r="235" spans="1:18">
      <c r="A235" s="23" t="s">
        <v>147</v>
      </c>
      <c r="B235" s="24" t="s">
        <v>48</v>
      </c>
      <c r="C235" s="25">
        <v>46706.449000000001</v>
      </c>
      <c r="D235" s="26"/>
      <c r="E235" s="27">
        <f t="shared" si="16"/>
        <v>23151.015917594774</v>
      </c>
      <c r="F235" s="1">
        <f t="shared" si="17"/>
        <v>23151</v>
      </c>
      <c r="G235" s="1">
        <f t="shared" si="18"/>
        <v>9.0570000029401854E-3</v>
      </c>
      <c r="I235" s="1">
        <f t="shared" si="15"/>
        <v>9.0570000029401854E-3</v>
      </c>
      <c r="Q235" s="85">
        <f t="shared" si="19"/>
        <v>31687.949000000001</v>
      </c>
      <c r="R235" s="28"/>
    </row>
    <row r="236" spans="1:18">
      <c r="A236" s="23" t="s">
        <v>148</v>
      </c>
      <c r="B236" s="24" t="s">
        <v>48</v>
      </c>
      <c r="C236" s="25">
        <v>46742.288999999997</v>
      </c>
      <c r="D236" s="26"/>
      <c r="E236" s="27">
        <f t="shared" si="16"/>
        <v>23214.004390212183</v>
      </c>
      <c r="F236" s="1">
        <f t="shared" si="17"/>
        <v>23214</v>
      </c>
      <c r="G236" s="1">
        <f t="shared" si="18"/>
        <v>2.4980000016512349E-3</v>
      </c>
      <c r="I236" s="1">
        <f t="shared" si="15"/>
        <v>2.4980000016512349E-3</v>
      </c>
      <c r="Q236" s="85">
        <f t="shared" si="19"/>
        <v>31723.788999999997</v>
      </c>
      <c r="R236" s="28"/>
    </row>
    <row r="237" spans="1:18">
      <c r="A237" s="23" t="s">
        <v>149</v>
      </c>
      <c r="B237" s="24" t="s">
        <v>48</v>
      </c>
      <c r="C237" s="25">
        <v>46917.540999999997</v>
      </c>
      <c r="D237" s="26"/>
      <c r="E237" s="27">
        <f t="shared" si="16"/>
        <v>23522.008179362489</v>
      </c>
      <c r="F237" s="1">
        <f t="shared" si="17"/>
        <v>23522</v>
      </c>
      <c r="G237" s="1">
        <f t="shared" si="18"/>
        <v>4.6540000039385632E-3</v>
      </c>
      <c r="I237" s="1">
        <f t="shared" si="15"/>
        <v>4.6540000039385632E-3</v>
      </c>
      <c r="Q237" s="85">
        <f t="shared" si="19"/>
        <v>31899.040999999997</v>
      </c>
      <c r="R237" s="28"/>
    </row>
    <row r="238" spans="1:18">
      <c r="A238" s="23" t="s">
        <v>150</v>
      </c>
      <c r="B238" s="24" t="s">
        <v>48</v>
      </c>
      <c r="C238" s="25">
        <v>46995.481</v>
      </c>
      <c r="D238" s="26"/>
      <c r="E238" s="27">
        <f t="shared" si="16"/>
        <v>23658.987017414984</v>
      </c>
      <c r="F238" s="1">
        <f t="shared" si="17"/>
        <v>23659</v>
      </c>
      <c r="G238" s="1">
        <f t="shared" si="18"/>
        <v>-7.3869999978342094E-3</v>
      </c>
      <c r="I238" s="1">
        <f t="shared" si="15"/>
        <v>-7.3869999978342094E-3</v>
      </c>
      <c r="Q238" s="85">
        <f t="shared" si="19"/>
        <v>31976.981</v>
      </c>
      <c r="R238" s="28"/>
    </row>
    <row r="239" spans="1:18">
      <c r="A239" s="23" t="s">
        <v>150</v>
      </c>
      <c r="B239" s="24" t="s">
        <v>48</v>
      </c>
      <c r="C239" s="25">
        <v>46995.481</v>
      </c>
      <c r="D239" s="26"/>
      <c r="E239" s="27">
        <f t="shared" si="16"/>
        <v>23658.987017414984</v>
      </c>
      <c r="F239" s="1">
        <f t="shared" si="17"/>
        <v>23659</v>
      </c>
      <c r="G239" s="1">
        <f t="shared" si="18"/>
        <v>-7.3869999978342094E-3</v>
      </c>
      <c r="I239" s="1">
        <f t="shared" ref="I239:I260" si="20">G239</f>
        <v>-7.3869999978342094E-3</v>
      </c>
      <c r="Q239" s="85">
        <f t="shared" si="19"/>
        <v>31976.981</v>
      </c>
      <c r="R239" s="28"/>
    </row>
    <row r="240" spans="1:18">
      <c r="A240" s="23" t="s">
        <v>150</v>
      </c>
      <c r="B240" s="24" t="s">
        <v>48</v>
      </c>
      <c r="C240" s="25">
        <v>46995.483999999997</v>
      </c>
      <c r="D240" s="26"/>
      <c r="E240" s="27">
        <f t="shared" si="16"/>
        <v>23658.992289887574</v>
      </c>
      <c r="F240" s="1">
        <f t="shared" si="17"/>
        <v>23659</v>
      </c>
      <c r="G240" s="1">
        <f t="shared" si="18"/>
        <v>-4.3870000008610077E-3</v>
      </c>
      <c r="I240" s="1">
        <f t="shared" si="20"/>
        <v>-4.3870000008610077E-3</v>
      </c>
      <c r="Q240" s="85">
        <f t="shared" si="19"/>
        <v>31976.983999999997</v>
      </c>
      <c r="R240" s="28"/>
    </row>
    <row r="241" spans="1:18">
      <c r="A241" s="23" t="s">
        <v>150</v>
      </c>
      <c r="B241" s="24" t="s">
        <v>48</v>
      </c>
      <c r="C241" s="25">
        <v>46995.483999999997</v>
      </c>
      <c r="D241" s="26"/>
      <c r="E241" s="27">
        <f t="shared" si="16"/>
        <v>23658.992289887574</v>
      </c>
      <c r="F241" s="1">
        <f t="shared" si="17"/>
        <v>23659</v>
      </c>
      <c r="G241" s="1">
        <f t="shared" si="18"/>
        <v>-4.3870000008610077E-3</v>
      </c>
      <c r="I241" s="1">
        <f t="shared" si="20"/>
        <v>-4.3870000008610077E-3</v>
      </c>
      <c r="Q241" s="85">
        <f t="shared" si="19"/>
        <v>31976.983999999997</v>
      </c>
      <c r="R241" s="28"/>
    </row>
    <row r="242" spans="1:18">
      <c r="A242" s="23" t="s">
        <v>150</v>
      </c>
      <c r="B242" s="24" t="s">
        <v>48</v>
      </c>
      <c r="C242" s="25">
        <v>46995.487999999998</v>
      </c>
      <c r="D242" s="26"/>
      <c r="E242" s="27">
        <f t="shared" si="16"/>
        <v>23658.999319851038</v>
      </c>
      <c r="F242" s="1">
        <f t="shared" si="17"/>
        <v>23659</v>
      </c>
      <c r="G242" s="1">
        <f t="shared" si="18"/>
        <v>-3.8700000004610047E-4</v>
      </c>
      <c r="I242" s="1">
        <f t="shared" si="20"/>
        <v>-3.8700000004610047E-4</v>
      </c>
      <c r="Q242" s="85">
        <f t="shared" si="19"/>
        <v>31976.987999999998</v>
      </c>
      <c r="R242" s="28"/>
    </row>
    <row r="243" spans="1:18">
      <c r="A243" s="23" t="s">
        <v>150</v>
      </c>
      <c r="B243" s="24" t="s">
        <v>48</v>
      </c>
      <c r="C243" s="25">
        <v>46999.472999999998</v>
      </c>
      <c r="D243" s="26"/>
      <c r="E243" s="27">
        <f t="shared" si="16"/>
        <v>23666.002920949821</v>
      </c>
      <c r="F243" s="1">
        <f t="shared" si="17"/>
        <v>23666</v>
      </c>
      <c r="G243" s="1">
        <f t="shared" si="18"/>
        <v>1.66200000239769E-3</v>
      </c>
      <c r="I243" s="1">
        <f t="shared" si="20"/>
        <v>1.66200000239769E-3</v>
      </c>
      <c r="Q243" s="85">
        <f t="shared" si="19"/>
        <v>31980.972999999998</v>
      </c>
      <c r="R243" s="28"/>
    </row>
    <row r="244" spans="1:18">
      <c r="A244" s="23" t="s">
        <v>150</v>
      </c>
      <c r="B244" s="24" t="s">
        <v>48</v>
      </c>
      <c r="C244" s="25">
        <v>46999.472999999998</v>
      </c>
      <c r="D244" s="26"/>
      <c r="E244" s="27">
        <f t="shared" si="16"/>
        <v>23666.002920949821</v>
      </c>
      <c r="F244" s="1">
        <f t="shared" si="17"/>
        <v>23666</v>
      </c>
      <c r="G244" s="1">
        <f t="shared" si="18"/>
        <v>1.66200000239769E-3</v>
      </c>
      <c r="I244" s="1">
        <f t="shared" si="20"/>
        <v>1.66200000239769E-3</v>
      </c>
      <c r="Q244" s="85">
        <f t="shared" si="19"/>
        <v>31980.972999999998</v>
      </c>
      <c r="R244" s="28"/>
    </row>
    <row r="245" spans="1:18">
      <c r="A245" s="23" t="s">
        <v>151</v>
      </c>
      <c r="B245" s="24" t="s">
        <v>48</v>
      </c>
      <c r="C245" s="25">
        <v>47117.254999999997</v>
      </c>
      <c r="D245" s="26"/>
      <c r="E245" s="27">
        <f t="shared" si="16"/>
        <v>23873.003710063218</v>
      </c>
      <c r="F245" s="1">
        <f t="shared" si="17"/>
        <v>23873</v>
      </c>
      <c r="G245" s="1">
        <f t="shared" si="18"/>
        <v>2.1110000016051345E-3</v>
      </c>
      <c r="I245" s="1">
        <f t="shared" si="20"/>
        <v>2.1110000016051345E-3</v>
      </c>
      <c r="Q245" s="85">
        <f t="shared" si="19"/>
        <v>32098.754999999997</v>
      </c>
      <c r="R245" s="28"/>
    </row>
    <row r="246" spans="1:18">
      <c r="A246" s="23" t="s">
        <v>152</v>
      </c>
      <c r="B246" s="24" t="s">
        <v>48</v>
      </c>
      <c r="C246" s="25">
        <v>47374.436999999998</v>
      </c>
      <c r="D246" s="26"/>
      <c r="E246" s="27">
        <f t="shared" si="16"/>
        <v>24324.998725819125</v>
      </c>
      <c r="F246" s="1">
        <f t="shared" si="17"/>
        <v>24325</v>
      </c>
      <c r="G246" s="1">
        <f t="shared" si="18"/>
        <v>-7.2499999805586413E-4</v>
      </c>
      <c r="I246" s="1">
        <f t="shared" si="20"/>
        <v>-7.2499999805586413E-4</v>
      </c>
      <c r="Q246" s="85">
        <f t="shared" si="19"/>
        <v>32355.936999999998</v>
      </c>
      <c r="R246" s="28"/>
    </row>
    <row r="247" spans="1:18">
      <c r="A247" s="23" t="s">
        <v>152</v>
      </c>
      <c r="B247" s="24" t="s">
        <v>48</v>
      </c>
      <c r="C247" s="25">
        <v>47378.432999999997</v>
      </c>
      <c r="D247" s="26"/>
      <c r="E247" s="27">
        <f t="shared" si="16"/>
        <v>24332.021659317426</v>
      </c>
      <c r="F247" s="1">
        <f t="shared" si="17"/>
        <v>24332</v>
      </c>
      <c r="G247" s="1">
        <f t="shared" si="18"/>
        <v>1.2324000002990942E-2</v>
      </c>
      <c r="I247" s="1">
        <f t="shared" si="20"/>
        <v>1.2324000002990942E-2</v>
      </c>
      <c r="Q247" s="85">
        <f t="shared" si="19"/>
        <v>32359.932999999997</v>
      </c>
      <c r="R247" s="28"/>
    </row>
    <row r="248" spans="1:18">
      <c r="A248" s="23" t="s">
        <v>152</v>
      </c>
      <c r="B248" s="24" t="s">
        <v>48</v>
      </c>
      <c r="C248" s="25">
        <v>47423.387000000002</v>
      </c>
      <c r="D248" s="26"/>
      <c r="E248" s="27">
        <f t="shared" si="16"/>
        <v>24411.02790368248</v>
      </c>
      <c r="F248" s="1">
        <f t="shared" si="17"/>
        <v>24411</v>
      </c>
      <c r="G248" s="1">
        <f t="shared" si="18"/>
        <v>1.5877000005275477E-2</v>
      </c>
      <c r="I248" s="1">
        <f t="shared" si="20"/>
        <v>1.5877000005275477E-2</v>
      </c>
      <c r="Q248" s="85">
        <f t="shared" si="19"/>
        <v>32404.887000000002</v>
      </c>
      <c r="R248" s="28"/>
    </row>
    <row r="249" spans="1:18">
      <c r="A249" s="23" t="s">
        <v>153</v>
      </c>
      <c r="B249" s="24" t="s">
        <v>48</v>
      </c>
      <c r="C249" s="25">
        <v>47472.315000000002</v>
      </c>
      <c r="D249" s="26"/>
      <c r="E249" s="27">
        <f t="shared" si="16"/>
        <v>24497.018416746789</v>
      </c>
      <c r="F249" s="1">
        <f t="shared" si="17"/>
        <v>24497</v>
      </c>
      <c r="G249" s="1">
        <f t="shared" si="18"/>
        <v>1.0479000004124828E-2</v>
      </c>
      <c r="I249" s="1">
        <f t="shared" si="20"/>
        <v>1.0479000004124828E-2</v>
      </c>
      <c r="Q249" s="85">
        <f t="shared" si="19"/>
        <v>32453.815000000002</v>
      </c>
      <c r="R249" s="28"/>
    </row>
    <row r="250" spans="1:18">
      <c r="A250" s="23" t="s">
        <v>150</v>
      </c>
      <c r="B250" s="24" t="s">
        <v>48</v>
      </c>
      <c r="C250" s="25">
        <v>47737.449000000001</v>
      </c>
      <c r="D250" s="26"/>
      <c r="E250" s="27">
        <f t="shared" si="16"/>
        <v>24962.988999864679</v>
      </c>
      <c r="F250" s="1">
        <f t="shared" si="17"/>
        <v>24963</v>
      </c>
      <c r="G250" s="1">
        <f t="shared" si="18"/>
        <v>-6.2589999943156727E-3</v>
      </c>
      <c r="I250" s="1">
        <f t="shared" si="20"/>
        <v>-6.2589999943156727E-3</v>
      </c>
      <c r="Q250" s="85">
        <f t="shared" si="19"/>
        <v>32718.949000000001</v>
      </c>
      <c r="R250" s="28"/>
    </row>
    <row r="251" spans="1:18">
      <c r="A251" s="23" t="s">
        <v>150</v>
      </c>
      <c r="B251" s="24" t="s">
        <v>48</v>
      </c>
      <c r="C251" s="25">
        <v>47737.453999999998</v>
      </c>
      <c r="D251" s="26"/>
      <c r="E251" s="27">
        <f t="shared" si="16"/>
        <v>24962.997787319004</v>
      </c>
      <c r="F251" s="1">
        <f t="shared" si="17"/>
        <v>24963</v>
      </c>
      <c r="G251" s="1">
        <f t="shared" si="18"/>
        <v>-1.2589999969350174E-3</v>
      </c>
      <c r="I251" s="1">
        <f t="shared" si="20"/>
        <v>-1.2589999969350174E-3</v>
      </c>
      <c r="Q251" s="85">
        <f t="shared" si="19"/>
        <v>32718.953999999998</v>
      </c>
      <c r="R251" s="28"/>
    </row>
    <row r="252" spans="1:18">
      <c r="A252" s="23" t="s">
        <v>150</v>
      </c>
      <c r="B252" s="24" t="s">
        <v>48</v>
      </c>
      <c r="C252" s="25">
        <v>47737.459000000003</v>
      </c>
      <c r="D252" s="26"/>
      <c r="E252" s="27">
        <f t="shared" si="16"/>
        <v>24963.006574773339</v>
      </c>
      <c r="F252" s="1">
        <f t="shared" si="17"/>
        <v>24963</v>
      </c>
      <c r="G252" s="1">
        <f t="shared" si="18"/>
        <v>3.7410000077215955E-3</v>
      </c>
      <c r="I252" s="1">
        <f t="shared" si="20"/>
        <v>3.7410000077215955E-3</v>
      </c>
      <c r="Q252" s="85">
        <f t="shared" si="19"/>
        <v>32718.959000000003</v>
      </c>
      <c r="R252" s="28"/>
    </row>
    <row r="253" spans="1:18">
      <c r="A253" s="23" t="s">
        <v>150</v>
      </c>
      <c r="B253" s="24" t="s">
        <v>48</v>
      </c>
      <c r="C253" s="25">
        <v>47737.466999999997</v>
      </c>
      <c r="D253" s="26"/>
      <c r="E253" s="27">
        <f t="shared" si="16"/>
        <v>24963.020634700253</v>
      </c>
      <c r="F253" s="1">
        <f t="shared" si="17"/>
        <v>24963</v>
      </c>
      <c r="G253" s="1">
        <f t="shared" si="18"/>
        <v>1.1741000002075452E-2</v>
      </c>
      <c r="I253" s="1">
        <f t="shared" si="20"/>
        <v>1.1741000002075452E-2</v>
      </c>
      <c r="Q253" s="85">
        <f t="shared" si="19"/>
        <v>32718.966999999997</v>
      </c>
      <c r="R253" s="28"/>
    </row>
    <row r="254" spans="1:18">
      <c r="A254" s="23" t="s">
        <v>154</v>
      </c>
      <c r="B254" s="24" t="s">
        <v>48</v>
      </c>
      <c r="C254" s="25">
        <v>47782.398999999998</v>
      </c>
      <c r="D254" s="26"/>
      <c r="E254" s="27">
        <f t="shared" si="16"/>
        <v>25041.988214266257</v>
      </c>
      <c r="F254" s="1">
        <f t="shared" si="17"/>
        <v>25042</v>
      </c>
      <c r="G254" s="1">
        <f t="shared" si="18"/>
        <v>-6.7060000001220033E-3</v>
      </c>
      <c r="I254" s="1">
        <f t="shared" si="20"/>
        <v>-6.7060000001220033E-3</v>
      </c>
      <c r="Q254" s="85">
        <f t="shared" si="19"/>
        <v>32763.898999999998</v>
      </c>
      <c r="R254" s="28"/>
    </row>
    <row r="255" spans="1:18">
      <c r="A255" s="23" t="s">
        <v>155</v>
      </c>
      <c r="B255" s="24" t="s">
        <v>48</v>
      </c>
      <c r="C255" s="25">
        <v>47860.349000000002</v>
      </c>
      <c r="D255" s="26"/>
      <c r="E255" s="27">
        <f t="shared" si="16"/>
        <v>25178.984627227408</v>
      </c>
      <c r="F255" s="1">
        <f t="shared" si="17"/>
        <v>25179</v>
      </c>
      <c r="G255" s="1">
        <f t="shared" si="18"/>
        <v>-8.74699999258155E-3</v>
      </c>
      <c r="I255" s="1">
        <f t="shared" si="20"/>
        <v>-8.74699999258155E-3</v>
      </c>
      <c r="Q255" s="85">
        <f t="shared" si="19"/>
        <v>32841.849000000002</v>
      </c>
      <c r="R255" s="28"/>
    </row>
    <row r="256" spans="1:18">
      <c r="A256" s="23" t="s">
        <v>156</v>
      </c>
      <c r="B256" s="24" t="s">
        <v>48</v>
      </c>
      <c r="C256" s="25">
        <v>48014.561999999998</v>
      </c>
      <c r="D256" s="26"/>
      <c r="E256" s="27">
        <f t="shared" si="16"/>
        <v>25450.01256605969</v>
      </c>
      <c r="F256" s="1">
        <f t="shared" si="17"/>
        <v>25450</v>
      </c>
      <c r="G256" s="1">
        <f t="shared" si="18"/>
        <v>7.149999997636769E-3</v>
      </c>
      <c r="I256" s="1">
        <f t="shared" si="20"/>
        <v>7.149999997636769E-3</v>
      </c>
      <c r="Q256" s="85">
        <f t="shared" si="19"/>
        <v>32996.061999999998</v>
      </c>
      <c r="R256" s="28"/>
    </row>
    <row r="257" spans="1:18">
      <c r="A257" s="23" t="s">
        <v>156</v>
      </c>
      <c r="B257" s="24" t="s">
        <v>48</v>
      </c>
      <c r="C257" s="25">
        <v>48042.436000000002</v>
      </c>
      <c r="D257" s="26"/>
      <c r="E257" s="27">
        <f t="shared" si="16"/>
        <v>25499.000866443006</v>
      </c>
      <c r="F257" s="1">
        <f t="shared" si="17"/>
        <v>25499</v>
      </c>
      <c r="G257" s="1">
        <f t="shared" si="18"/>
        <v>4.9300000682706013E-4</v>
      </c>
      <c r="I257" s="1">
        <f t="shared" si="20"/>
        <v>4.9300000682706013E-4</v>
      </c>
      <c r="Q257" s="85">
        <f t="shared" si="19"/>
        <v>33023.936000000002</v>
      </c>
      <c r="R257" s="28"/>
    </row>
    <row r="258" spans="1:18">
      <c r="A258" s="23" t="s">
        <v>156</v>
      </c>
      <c r="B258" s="24" t="s">
        <v>48</v>
      </c>
      <c r="C258" s="25">
        <v>48071.457000000002</v>
      </c>
      <c r="D258" s="26"/>
      <c r="E258" s="27">
        <f t="shared" si="16"/>
        <v>25550.005008848977</v>
      </c>
      <c r="F258" s="1">
        <f t="shared" si="17"/>
        <v>25550</v>
      </c>
      <c r="G258" s="1">
        <f t="shared" si="18"/>
        <v>2.8500000044004992E-3</v>
      </c>
      <c r="I258" s="1">
        <f t="shared" si="20"/>
        <v>2.8500000044004992E-3</v>
      </c>
      <c r="Q258" s="85">
        <f t="shared" si="19"/>
        <v>33052.957000000002</v>
      </c>
      <c r="R258" s="28"/>
    </row>
    <row r="259" spans="1:18">
      <c r="A259" s="23" t="s">
        <v>157</v>
      </c>
      <c r="B259" s="24" t="s">
        <v>48</v>
      </c>
      <c r="C259" s="25">
        <v>48084.550999999999</v>
      </c>
      <c r="D259" s="26"/>
      <c r="E259" s="27">
        <f t="shared" si="16"/>
        <v>25573.017594241061</v>
      </c>
      <c r="F259" s="1">
        <f t="shared" si="17"/>
        <v>25573</v>
      </c>
      <c r="G259" s="1">
        <f t="shared" si="18"/>
        <v>1.0010999998485204E-2</v>
      </c>
      <c r="I259" s="1">
        <f t="shared" si="20"/>
        <v>1.0010999998485204E-2</v>
      </c>
      <c r="Q259" s="85">
        <f t="shared" si="19"/>
        <v>33066.050999999999</v>
      </c>
      <c r="R259" s="28"/>
    </row>
    <row r="260" spans="1:18">
      <c r="A260" s="23" t="s">
        <v>158</v>
      </c>
      <c r="B260" s="24" t="s">
        <v>48</v>
      </c>
      <c r="C260" s="25">
        <v>48120.389000000003</v>
      </c>
      <c r="D260" s="26"/>
      <c r="E260" s="27">
        <f t="shared" si="16"/>
        <v>25636.002551876747</v>
      </c>
      <c r="F260" s="1">
        <f t="shared" si="17"/>
        <v>25636</v>
      </c>
      <c r="G260" s="1">
        <f t="shared" si="18"/>
        <v>1.4520000040647574E-3</v>
      </c>
      <c r="I260" s="1">
        <f t="shared" si="20"/>
        <v>1.4520000040647574E-3</v>
      </c>
      <c r="Q260" s="85">
        <f t="shared" si="19"/>
        <v>33101.889000000003</v>
      </c>
      <c r="R260" s="28"/>
    </row>
    <row r="261" spans="1:18">
      <c r="A261" s="23" t="s">
        <v>159</v>
      </c>
      <c r="B261" s="24" t="s">
        <v>48</v>
      </c>
      <c r="C261" s="25">
        <v>48120.392</v>
      </c>
      <c r="D261" s="26"/>
      <c r="E261" s="27">
        <f t="shared" si="16"/>
        <v>25636.007824349337</v>
      </c>
      <c r="F261" s="1">
        <f t="shared" si="17"/>
        <v>25636</v>
      </c>
      <c r="G261" s="1">
        <f t="shared" si="18"/>
        <v>4.452000001037959E-3</v>
      </c>
      <c r="K261" s="1">
        <f>G261</f>
        <v>4.452000001037959E-3</v>
      </c>
      <c r="Q261" s="85">
        <f t="shared" si="19"/>
        <v>33101.892</v>
      </c>
      <c r="R261" s="28"/>
    </row>
    <row r="262" spans="1:18">
      <c r="A262" s="23" t="s">
        <v>158</v>
      </c>
      <c r="B262" s="24" t="s">
        <v>48</v>
      </c>
      <c r="C262" s="25">
        <v>48120.398000000001</v>
      </c>
      <c r="D262" s="26"/>
      <c r="E262" s="27">
        <f t="shared" si="16"/>
        <v>25636.018369294532</v>
      </c>
      <c r="F262" s="1">
        <f t="shared" si="17"/>
        <v>25636</v>
      </c>
      <c r="G262" s="1">
        <f t="shared" si="18"/>
        <v>1.045200000226032E-2</v>
      </c>
      <c r="I262" s="1">
        <f t="shared" ref="I262:I293" si="21">G262</f>
        <v>1.045200000226032E-2</v>
      </c>
      <c r="Q262" s="85">
        <f t="shared" si="19"/>
        <v>33101.898000000001</v>
      </c>
      <c r="R262" s="28"/>
    </row>
    <row r="263" spans="1:18">
      <c r="A263" s="23" t="s">
        <v>160</v>
      </c>
      <c r="B263" s="24" t="s">
        <v>48</v>
      </c>
      <c r="C263" s="25">
        <v>48202.334999999999</v>
      </c>
      <c r="D263" s="26"/>
      <c r="E263" s="27">
        <f t="shared" si="16"/>
        <v>25780.021898336188</v>
      </c>
      <c r="F263" s="1">
        <f t="shared" si="17"/>
        <v>25780</v>
      </c>
      <c r="G263" s="1">
        <f t="shared" si="18"/>
        <v>1.246000000537606E-2</v>
      </c>
      <c r="I263" s="1">
        <f t="shared" si="21"/>
        <v>1.246000000537606E-2</v>
      </c>
      <c r="Q263" s="85">
        <f t="shared" si="19"/>
        <v>33183.834999999999</v>
      </c>
      <c r="R263" s="28"/>
    </row>
    <row r="264" spans="1:18">
      <c r="A264" s="23" t="s">
        <v>158</v>
      </c>
      <c r="B264" s="24" t="s">
        <v>48</v>
      </c>
      <c r="C264" s="25">
        <v>48430.49</v>
      </c>
      <c r="D264" s="26"/>
      <c r="E264" s="27">
        <f t="shared" si="16"/>
        <v>26181.002226740929</v>
      </c>
      <c r="F264" s="1">
        <f t="shared" si="17"/>
        <v>26181</v>
      </c>
      <c r="G264" s="1">
        <f t="shared" si="18"/>
        <v>1.2669999996433035E-3</v>
      </c>
      <c r="I264" s="1">
        <f t="shared" si="21"/>
        <v>1.2669999996433035E-3</v>
      </c>
      <c r="Q264" s="85">
        <f t="shared" si="19"/>
        <v>33411.99</v>
      </c>
      <c r="R264" s="28"/>
    </row>
    <row r="265" spans="1:18">
      <c r="A265" s="23" t="s">
        <v>161</v>
      </c>
      <c r="B265" s="24" t="s">
        <v>48</v>
      </c>
      <c r="C265" s="25">
        <v>48438.461000000003</v>
      </c>
      <c r="D265" s="26"/>
      <c r="E265" s="27">
        <f t="shared" si="16"/>
        <v>26195.011186429369</v>
      </c>
      <c r="F265" s="1">
        <f t="shared" si="17"/>
        <v>26195</v>
      </c>
      <c r="G265" s="1">
        <f t="shared" si="18"/>
        <v>6.3650000083725899E-3</v>
      </c>
      <c r="I265" s="1">
        <f t="shared" si="21"/>
        <v>6.3650000083725899E-3</v>
      </c>
      <c r="Q265" s="85">
        <f t="shared" si="19"/>
        <v>33419.961000000003</v>
      </c>
      <c r="R265" s="28"/>
    </row>
    <row r="266" spans="1:18">
      <c r="A266" s="23" t="s">
        <v>161</v>
      </c>
      <c r="B266" s="24" t="s">
        <v>48</v>
      </c>
      <c r="C266" s="25">
        <v>48442.446000000004</v>
      </c>
      <c r="D266" s="26"/>
      <c r="E266" s="27">
        <f t="shared" si="16"/>
        <v>26202.014787528155</v>
      </c>
      <c r="F266" s="1">
        <f t="shared" si="17"/>
        <v>26202</v>
      </c>
      <c r="G266" s="1">
        <f t="shared" si="18"/>
        <v>8.4140000035404228E-3</v>
      </c>
      <c r="I266" s="1">
        <f t="shared" si="21"/>
        <v>8.4140000035404228E-3</v>
      </c>
      <c r="Q266" s="85">
        <f t="shared" si="19"/>
        <v>33423.946000000004</v>
      </c>
      <c r="R266" s="28"/>
    </row>
    <row r="267" spans="1:18">
      <c r="A267" s="23" t="s">
        <v>158</v>
      </c>
      <c r="B267" s="24" t="s">
        <v>48</v>
      </c>
      <c r="C267" s="25">
        <v>48479.421000000002</v>
      </c>
      <c r="D267" s="26"/>
      <c r="E267" s="27">
        <f t="shared" si="16"/>
        <v>26266.99801227784</v>
      </c>
      <c r="F267" s="1">
        <f t="shared" si="17"/>
        <v>26267</v>
      </c>
      <c r="G267" s="1">
        <f t="shared" si="18"/>
        <v>-1.1309999972581863E-3</v>
      </c>
      <c r="I267" s="1">
        <f t="shared" si="21"/>
        <v>-1.1309999972581863E-3</v>
      </c>
      <c r="Q267" s="85">
        <f t="shared" si="19"/>
        <v>33460.921000000002</v>
      </c>
      <c r="R267" s="28"/>
    </row>
    <row r="268" spans="1:18">
      <c r="A268" s="23" t="s">
        <v>161</v>
      </c>
      <c r="B268" s="24" t="s">
        <v>48</v>
      </c>
      <c r="C268" s="25">
        <v>48479.432000000001</v>
      </c>
      <c r="D268" s="26"/>
      <c r="E268" s="27">
        <f t="shared" si="16"/>
        <v>26267.017344677359</v>
      </c>
      <c r="F268" s="1">
        <f t="shared" si="17"/>
        <v>26267</v>
      </c>
      <c r="G268" s="1">
        <f t="shared" si="18"/>
        <v>9.8690000013448298E-3</v>
      </c>
      <c r="I268" s="1">
        <f t="shared" si="21"/>
        <v>9.8690000013448298E-3</v>
      </c>
      <c r="Q268" s="85">
        <f t="shared" si="19"/>
        <v>33460.932000000001</v>
      </c>
      <c r="R268" s="28"/>
    </row>
    <row r="269" spans="1:18">
      <c r="A269" s="23" t="s">
        <v>161</v>
      </c>
      <c r="B269" s="24" t="s">
        <v>48</v>
      </c>
      <c r="C269" s="25">
        <v>48495.358</v>
      </c>
      <c r="D269" s="26"/>
      <c r="E269" s="27">
        <f t="shared" si="16"/>
        <v>26295.007144200375</v>
      </c>
      <c r="F269" s="1">
        <f t="shared" si="17"/>
        <v>26295</v>
      </c>
      <c r="G269" s="1">
        <f t="shared" si="18"/>
        <v>4.0650000009918585E-3</v>
      </c>
      <c r="I269" s="1">
        <f t="shared" si="21"/>
        <v>4.0650000009918585E-3</v>
      </c>
      <c r="Q269" s="85">
        <f t="shared" si="19"/>
        <v>33476.858</v>
      </c>
      <c r="R269" s="28"/>
    </row>
    <row r="270" spans="1:18">
      <c r="A270" s="23" t="s">
        <v>163</v>
      </c>
      <c r="B270" s="24" t="s">
        <v>48</v>
      </c>
      <c r="C270" s="25">
        <v>48524.379000000001</v>
      </c>
      <c r="D270" s="26"/>
      <c r="E270" s="27">
        <f t="shared" si="16"/>
        <v>26346.011286606346</v>
      </c>
      <c r="F270" s="1">
        <f t="shared" si="17"/>
        <v>26346</v>
      </c>
      <c r="G270" s="1">
        <f t="shared" si="18"/>
        <v>6.4220000058412552E-3</v>
      </c>
      <c r="I270" s="1">
        <f t="shared" si="21"/>
        <v>6.4220000058412552E-3</v>
      </c>
      <c r="Q270" s="85">
        <f t="shared" si="19"/>
        <v>33505.879000000001</v>
      </c>
      <c r="R270" s="28"/>
    </row>
    <row r="271" spans="1:18">
      <c r="A271" s="23" t="s">
        <v>163</v>
      </c>
      <c r="B271" s="24" t="s">
        <v>48</v>
      </c>
      <c r="C271" s="25">
        <v>48548.279000000002</v>
      </c>
      <c r="D271" s="26"/>
      <c r="E271" s="27">
        <f t="shared" si="16"/>
        <v>26388.015318290392</v>
      </c>
      <c r="F271" s="1">
        <f t="shared" si="17"/>
        <v>26388</v>
      </c>
      <c r="G271" s="1">
        <f t="shared" si="18"/>
        <v>8.7160000039148144E-3</v>
      </c>
      <c r="I271" s="1">
        <f t="shared" si="21"/>
        <v>8.7160000039148144E-3</v>
      </c>
      <c r="Q271" s="85">
        <f t="shared" si="19"/>
        <v>33529.779000000002</v>
      </c>
      <c r="R271" s="28"/>
    </row>
    <row r="272" spans="1:18">
      <c r="A272" s="23" t="s">
        <v>164</v>
      </c>
      <c r="B272" s="24" t="s">
        <v>48</v>
      </c>
      <c r="C272" s="25">
        <v>48801.48</v>
      </c>
      <c r="D272" s="26"/>
      <c r="E272" s="27">
        <f t="shared" si="16"/>
        <v>26833.013762910978</v>
      </c>
      <c r="F272" s="1">
        <f t="shared" si="17"/>
        <v>26833</v>
      </c>
      <c r="G272" s="1">
        <f t="shared" si="18"/>
        <v>7.8310000026249327E-3</v>
      </c>
      <c r="I272" s="1">
        <f t="shared" si="21"/>
        <v>7.8310000026249327E-3</v>
      </c>
      <c r="Q272" s="85">
        <f t="shared" si="19"/>
        <v>33782.980000000003</v>
      </c>
      <c r="R272" s="28"/>
    </row>
    <row r="273" spans="1:18">
      <c r="A273" s="23" t="s">
        <v>164</v>
      </c>
      <c r="B273" s="24" t="s">
        <v>48</v>
      </c>
      <c r="C273" s="25">
        <v>48817.415999999997</v>
      </c>
      <c r="D273" s="26"/>
      <c r="E273" s="27">
        <f t="shared" si="16"/>
        <v>26861.021137342639</v>
      </c>
      <c r="F273" s="1">
        <f t="shared" si="17"/>
        <v>26861</v>
      </c>
      <c r="G273" s="1">
        <f t="shared" si="18"/>
        <v>1.202700000430923E-2</v>
      </c>
      <c r="I273" s="1">
        <f t="shared" si="21"/>
        <v>1.202700000430923E-2</v>
      </c>
      <c r="Q273" s="85">
        <f t="shared" si="19"/>
        <v>33798.915999999997</v>
      </c>
      <c r="R273" s="28"/>
    </row>
    <row r="274" spans="1:18">
      <c r="A274" s="23" t="s">
        <v>158</v>
      </c>
      <c r="B274" s="24" t="s">
        <v>48</v>
      </c>
      <c r="C274" s="25">
        <v>48830.48</v>
      </c>
      <c r="D274" s="26"/>
      <c r="E274" s="27">
        <f t="shared" si="16"/>
        <v>26883.980998008774</v>
      </c>
      <c r="F274" s="1">
        <f t="shared" si="17"/>
        <v>26884</v>
      </c>
      <c r="G274" s="1">
        <f t="shared" si="18"/>
        <v>-1.0811999993165955E-2</v>
      </c>
      <c r="I274" s="1">
        <f t="shared" si="21"/>
        <v>-1.0811999993165955E-2</v>
      </c>
      <c r="Q274" s="85">
        <f t="shared" si="19"/>
        <v>33811.980000000003</v>
      </c>
      <c r="R274" s="28"/>
    </row>
    <row r="275" spans="1:18">
      <c r="A275" s="23" t="s">
        <v>158</v>
      </c>
      <c r="B275" s="24" t="s">
        <v>48</v>
      </c>
      <c r="C275" s="25">
        <v>48830.49</v>
      </c>
      <c r="D275" s="26"/>
      <c r="E275" s="27">
        <f t="shared" si="16"/>
        <v>26883.998572917419</v>
      </c>
      <c r="F275" s="1">
        <f t="shared" si="17"/>
        <v>26884</v>
      </c>
      <c r="G275" s="1">
        <f t="shared" si="18"/>
        <v>-8.1199999840464443E-4</v>
      </c>
      <c r="I275" s="1">
        <f t="shared" si="21"/>
        <v>-8.1199999840464443E-4</v>
      </c>
      <c r="Q275" s="85">
        <f t="shared" si="19"/>
        <v>33811.99</v>
      </c>
      <c r="R275" s="28"/>
    </row>
    <row r="276" spans="1:18">
      <c r="A276" s="23" t="s">
        <v>158</v>
      </c>
      <c r="B276" s="24" t="s">
        <v>48</v>
      </c>
      <c r="C276" s="25">
        <v>48830.493000000002</v>
      </c>
      <c r="D276" s="26"/>
      <c r="E276" s="27">
        <f t="shared" si="16"/>
        <v>26884.003845390023</v>
      </c>
      <c r="F276" s="1">
        <f t="shared" si="17"/>
        <v>26884</v>
      </c>
      <c r="G276" s="1">
        <f t="shared" si="18"/>
        <v>2.1880000058445148E-3</v>
      </c>
      <c r="I276" s="1">
        <f t="shared" si="21"/>
        <v>2.1880000058445148E-3</v>
      </c>
      <c r="Q276" s="85">
        <f t="shared" si="19"/>
        <v>33811.993000000002</v>
      </c>
      <c r="R276" s="28"/>
    </row>
    <row r="277" spans="1:18">
      <c r="A277" s="23" t="s">
        <v>158</v>
      </c>
      <c r="B277" s="24" t="s">
        <v>48</v>
      </c>
      <c r="C277" s="25">
        <v>48830.493000000002</v>
      </c>
      <c r="D277" s="26"/>
      <c r="E277" s="27">
        <f t="shared" ref="E277:E340" si="22">+(C277-C$7)/C$8</f>
        <v>26884.003845390023</v>
      </c>
      <c r="F277" s="1">
        <f t="shared" ref="F277:F340" si="23">ROUND(2*E277,0)/2</f>
        <v>26884</v>
      </c>
      <c r="G277" s="1">
        <f t="shared" ref="G277:G340" si="24">+C277-(C$7+F277*C$8)</f>
        <v>2.1880000058445148E-3</v>
      </c>
      <c r="I277" s="1">
        <f t="shared" si="21"/>
        <v>2.1880000058445148E-3</v>
      </c>
      <c r="Q277" s="85">
        <f t="shared" ref="Q277:Q340" si="25">+C277-15018.5</f>
        <v>33811.993000000002</v>
      </c>
      <c r="R277" s="28"/>
    </row>
    <row r="278" spans="1:18">
      <c r="A278" s="23" t="s">
        <v>158</v>
      </c>
      <c r="B278" s="24" t="s">
        <v>48</v>
      </c>
      <c r="C278" s="25">
        <v>48830.493999999999</v>
      </c>
      <c r="D278" s="26"/>
      <c r="E278" s="27">
        <f t="shared" si="22"/>
        <v>26884.005602880883</v>
      </c>
      <c r="F278" s="1">
        <f t="shared" si="23"/>
        <v>26884</v>
      </c>
      <c r="G278" s="1">
        <f t="shared" si="24"/>
        <v>3.1880000024102628E-3</v>
      </c>
      <c r="I278" s="1">
        <f t="shared" si="21"/>
        <v>3.1880000024102628E-3</v>
      </c>
      <c r="Q278" s="85">
        <f t="shared" si="25"/>
        <v>33811.993999999999</v>
      </c>
      <c r="R278" s="28"/>
    </row>
    <row r="279" spans="1:18">
      <c r="A279" s="23" t="s">
        <v>158</v>
      </c>
      <c r="B279" s="24" t="s">
        <v>48</v>
      </c>
      <c r="C279" s="25">
        <v>48830.506000000001</v>
      </c>
      <c r="D279" s="26"/>
      <c r="E279" s="27">
        <f t="shared" si="22"/>
        <v>26884.026692771273</v>
      </c>
      <c r="F279" s="1">
        <f t="shared" si="23"/>
        <v>26884</v>
      </c>
      <c r="G279" s="1">
        <f t="shared" si="24"/>
        <v>1.5188000004854985E-2</v>
      </c>
      <c r="I279" s="1">
        <f t="shared" si="21"/>
        <v>1.5188000004854985E-2</v>
      </c>
      <c r="Q279" s="85">
        <f t="shared" si="25"/>
        <v>33812.006000000001</v>
      </c>
      <c r="R279" s="28"/>
    </row>
    <row r="280" spans="1:18">
      <c r="A280" s="23" t="s">
        <v>165</v>
      </c>
      <c r="B280" s="24" t="s">
        <v>48</v>
      </c>
      <c r="C280" s="25">
        <v>48850.400999999998</v>
      </c>
      <c r="D280" s="26"/>
      <c r="E280" s="27">
        <f t="shared" si="22"/>
        <v>26918.991973539221</v>
      </c>
      <c r="F280" s="1">
        <f t="shared" si="23"/>
        <v>26919</v>
      </c>
      <c r="G280" s="1">
        <f t="shared" si="24"/>
        <v>-4.5669999963138252E-3</v>
      </c>
      <c r="I280" s="1">
        <f t="shared" si="21"/>
        <v>-4.5669999963138252E-3</v>
      </c>
      <c r="Q280" s="85">
        <f t="shared" si="25"/>
        <v>33831.900999999998</v>
      </c>
      <c r="R280" s="28"/>
    </row>
    <row r="281" spans="1:18">
      <c r="A281" s="23" t="s">
        <v>158</v>
      </c>
      <c r="B281" s="24" t="s">
        <v>48</v>
      </c>
      <c r="C281" s="25">
        <v>48862.362000000001</v>
      </c>
      <c r="D281" s="26"/>
      <c r="E281" s="27">
        <f t="shared" si="22"/>
        <v>26940.013321780767</v>
      </c>
      <c r="F281" s="1">
        <f t="shared" si="23"/>
        <v>26940</v>
      </c>
      <c r="G281" s="1">
        <f t="shared" si="24"/>
        <v>7.5800000049639493E-3</v>
      </c>
      <c r="I281" s="1">
        <f t="shared" si="21"/>
        <v>7.5800000049639493E-3</v>
      </c>
      <c r="Q281" s="85">
        <f t="shared" si="25"/>
        <v>33843.862000000001</v>
      </c>
      <c r="R281" s="28"/>
    </row>
    <row r="282" spans="1:18">
      <c r="A282" s="23" t="s">
        <v>165</v>
      </c>
      <c r="B282" s="24" t="s">
        <v>48</v>
      </c>
      <c r="C282" s="25">
        <v>48891.38</v>
      </c>
      <c r="D282" s="26"/>
      <c r="E282" s="27">
        <f t="shared" si="22"/>
        <v>26991.012191714137</v>
      </c>
      <c r="F282" s="1">
        <f t="shared" si="23"/>
        <v>26991</v>
      </c>
      <c r="G282" s="1">
        <f t="shared" si="24"/>
        <v>6.9369999982882291E-3</v>
      </c>
      <c r="I282" s="1">
        <f t="shared" si="21"/>
        <v>6.9369999982882291E-3</v>
      </c>
      <c r="Q282" s="85">
        <f t="shared" si="25"/>
        <v>33872.879999999997</v>
      </c>
      <c r="R282" s="28"/>
    </row>
    <row r="283" spans="1:18">
      <c r="A283" s="23" t="s">
        <v>165</v>
      </c>
      <c r="B283" s="24" t="s">
        <v>48</v>
      </c>
      <c r="C283" s="25">
        <v>48936.326000000001</v>
      </c>
      <c r="D283" s="26"/>
      <c r="E283" s="27">
        <f t="shared" si="22"/>
        <v>27070.004376152261</v>
      </c>
      <c r="F283" s="1">
        <f t="shared" si="23"/>
        <v>27070</v>
      </c>
      <c r="G283" s="1">
        <f t="shared" si="24"/>
        <v>2.4900000062189065E-3</v>
      </c>
      <c r="I283" s="1">
        <f t="shared" si="21"/>
        <v>2.4900000062189065E-3</v>
      </c>
      <c r="Q283" s="85">
        <f t="shared" si="25"/>
        <v>33917.826000000001</v>
      </c>
      <c r="R283" s="28"/>
    </row>
    <row r="284" spans="1:18">
      <c r="A284" s="23" t="s">
        <v>167</v>
      </c>
      <c r="B284" s="24" t="s">
        <v>48</v>
      </c>
      <c r="C284" s="25">
        <v>49164.495000000003</v>
      </c>
      <c r="D284" s="26"/>
      <c r="E284" s="27">
        <f t="shared" si="22"/>
        <v>27471.009309429126</v>
      </c>
      <c r="F284" s="1">
        <f t="shared" si="23"/>
        <v>27471</v>
      </c>
      <c r="G284" s="1">
        <f t="shared" si="24"/>
        <v>5.2970000033383258E-3</v>
      </c>
      <c r="I284" s="1">
        <f t="shared" si="21"/>
        <v>5.2970000033383258E-3</v>
      </c>
      <c r="Q284" s="85">
        <f t="shared" si="25"/>
        <v>34145.995000000003</v>
      </c>
      <c r="R284" s="28"/>
    </row>
    <row r="285" spans="1:18">
      <c r="A285" s="23" t="s">
        <v>167</v>
      </c>
      <c r="B285" s="24" t="s">
        <v>48</v>
      </c>
      <c r="C285" s="25">
        <v>49176.442000000003</v>
      </c>
      <c r="D285" s="26"/>
      <c r="E285" s="27">
        <f t="shared" si="22"/>
        <v>27492.006052798552</v>
      </c>
      <c r="F285" s="1">
        <f t="shared" si="23"/>
        <v>27492</v>
      </c>
      <c r="G285" s="1">
        <f t="shared" si="24"/>
        <v>3.4440000090398826E-3</v>
      </c>
      <c r="I285" s="1">
        <f t="shared" si="21"/>
        <v>3.4440000090398826E-3</v>
      </c>
      <c r="Q285" s="85">
        <f t="shared" si="25"/>
        <v>34157.942000000003</v>
      </c>
      <c r="R285" s="28"/>
    </row>
    <row r="286" spans="1:18">
      <c r="A286" s="23" t="s">
        <v>168</v>
      </c>
      <c r="B286" s="24" t="s">
        <v>48</v>
      </c>
      <c r="C286" s="25">
        <v>49213.432000000001</v>
      </c>
      <c r="D286" s="26"/>
      <c r="E286" s="27">
        <f t="shared" si="22"/>
        <v>27557.01563991122</v>
      </c>
      <c r="F286" s="1">
        <f t="shared" si="23"/>
        <v>27557</v>
      </c>
      <c r="G286" s="1">
        <f t="shared" si="24"/>
        <v>8.8990000076591969E-3</v>
      </c>
      <c r="I286" s="1">
        <f t="shared" si="21"/>
        <v>8.8990000076591969E-3</v>
      </c>
      <c r="Q286" s="85">
        <f t="shared" si="25"/>
        <v>34194.932000000001</v>
      </c>
      <c r="R286" s="28"/>
    </row>
    <row r="287" spans="1:18">
      <c r="A287" s="23" t="s">
        <v>168</v>
      </c>
      <c r="B287" s="24" t="s">
        <v>48</v>
      </c>
      <c r="C287" s="25">
        <v>49229.358</v>
      </c>
      <c r="D287" s="26"/>
      <c r="E287" s="27">
        <f t="shared" si="22"/>
        <v>27585.005439434233</v>
      </c>
      <c r="F287" s="1">
        <f t="shared" si="23"/>
        <v>27585</v>
      </c>
      <c r="G287" s="1">
        <f t="shared" si="24"/>
        <v>3.095000000030268E-3</v>
      </c>
      <c r="I287" s="1">
        <f t="shared" si="21"/>
        <v>3.095000000030268E-3</v>
      </c>
      <c r="Q287" s="85">
        <f t="shared" si="25"/>
        <v>34210.858</v>
      </c>
      <c r="R287" s="28"/>
    </row>
    <row r="288" spans="1:18">
      <c r="A288" s="23" t="s">
        <v>158</v>
      </c>
      <c r="B288" s="24" t="s">
        <v>48</v>
      </c>
      <c r="C288" s="25">
        <v>49250.41</v>
      </c>
      <c r="D288" s="26"/>
      <c r="E288" s="27">
        <f t="shared" si="22"/>
        <v>27622.00413713351</v>
      </c>
      <c r="F288" s="1">
        <f t="shared" si="23"/>
        <v>27622</v>
      </c>
      <c r="G288" s="1">
        <f t="shared" si="24"/>
        <v>2.354000011109747E-3</v>
      </c>
      <c r="I288" s="1">
        <f t="shared" si="21"/>
        <v>2.354000011109747E-3</v>
      </c>
      <c r="Q288" s="85">
        <f t="shared" si="25"/>
        <v>34231.910000000003</v>
      </c>
      <c r="R288" s="28"/>
    </row>
    <row r="289" spans="1:18">
      <c r="A289" s="23" t="s">
        <v>158</v>
      </c>
      <c r="B289" s="24" t="s">
        <v>48</v>
      </c>
      <c r="C289" s="25">
        <v>49576.434999999998</v>
      </c>
      <c r="D289" s="26"/>
      <c r="E289" s="27">
        <f t="shared" si="22"/>
        <v>28194.990096538975</v>
      </c>
      <c r="F289" s="1">
        <f t="shared" si="23"/>
        <v>28195</v>
      </c>
      <c r="G289" s="1">
        <f t="shared" si="24"/>
        <v>-5.6350000013480894E-3</v>
      </c>
      <c r="I289" s="1">
        <f t="shared" si="21"/>
        <v>-5.6350000013480894E-3</v>
      </c>
      <c r="Q289" s="85">
        <f t="shared" si="25"/>
        <v>34557.934999999998</v>
      </c>
      <c r="R289" s="28"/>
    </row>
    <row r="290" spans="1:18">
      <c r="A290" s="23" t="s">
        <v>158</v>
      </c>
      <c r="B290" s="24" t="s">
        <v>48</v>
      </c>
      <c r="C290" s="25">
        <v>49576.442000000003</v>
      </c>
      <c r="D290" s="26"/>
      <c r="E290" s="27">
        <f t="shared" si="22"/>
        <v>28195.002398975041</v>
      </c>
      <c r="F290" s="1">
        <f t="shared" si="23"/>
        <v>28195</v>
      </c>
      <c r="G290" s="1">
        <f t="shared" si="24"/>
        <v>1.3650000037159771E-3</v>
      </c>
      <c r="I290" s="1">
        <f t="shared" si="21"/>
        <v>1.3650000037159771E-3</v>
      </c>
      <c r="Q290" s="85">
        <f t="shared" si="25"/>
        <v>34557.942000000003</v>
      </c>
      <c r="R290" s="28"/>
    </row>
    <row r="291" spans="1:18">
      <c r="A291" s="23" t="s">
        <v>158</v>
      </c>
      <c r="B291" s="24" t="s">
        <v>48</v>
      </c>
      <c r="C291" s="25">
        <v>49576.442999999999</v>
      </c>
      <c r="D291" s="26"/>
      <c r="E291" s="27">
        <f t="shared" si="22"/>
        <v>28195.0041564659</v>
      </c>
      <c r="F291" s="1">
        <f t="shared" si="23"/>
        <v>28195</v>
      </c>
      <c r="G291" s="1">
        <f t="shared" si="24"/>
        <v>2.3650000002817251E-3</v>
      </c>
      <c r="I291" s="1">
        <f t="shared" si="21"/>
        <v>2.3650000002817251E-3</v>
      </c>
      <c r="Q291" s="85">
        <f t="shared" si="25"/>
        <v>34557.942999999999</v>
      </c>
      <c r="R291" s="28"/>
    </row>
    <row r="292" spans="1:18">
      <c r="A292" s="23" t="s">
        <v>158</v>
      </c>
      <c r="B292" s="24" t="s">
        <v>48</v>
      </c>
      <c r="C292" s="25">
        <v>49576.446000000004</v>
      </c>
      <c r="D292" s="26"/>
      <c r="E292" s="27">
        <f t="shared" si="22"/>
        <v>28195.009428938505</v>
      </c>
      <c r="F292" s="1">
        <f t="shared" si="23"/>
        <v>28195</v>
      </c>
      <c r="G292" s="1">
        <f t="shared" si="24"/>
        <v>5.3650000045308843E-3</v>
      </c>
      <c r="I292" s="1">
        <f t="shared" si="21"/>
        <v>5.3650000045308843E-3</v>
      </c>
      <c r="Q292" s="85">
        <f t="shared" si="25"/>
        <v>34557.946000000004</v>
      </c>
      <c r="R292" s="28"/>
    </row>
    <row r="293" spans="1:18">
      <c r="A293" s="23" t="s">
        <v>158</v>
      </c>
      <c r="B293" s="24" t="s">
        <v>48</v>
      </c>
      <c r="C293" s="25">
        <v>49576.455000000002</v>
      </c>
      <c r="D293" s="26"/>
      <c r="E293" s="27">
        <f t="shared" si="22"/>
        <v>28195.02524635629</v>
      </c>
      <c r="F293" s="1">
        <f t="shared" si="23"/>
        <v>28195</v>
      </c>
      <c r="G293" s="1">
        <f t="shared" si="24"/>
        <v>1.4365000002726447E-2</v>
      </c>
      <c r="I293" s="1">
        <f t="shared" si="21"/>
        <v>1.4365000002726447E-2</v>
      </c>
      <c r="Q293" s="85">
        <f t="shared" si="25"/>
        <v>34557.955000000002</v>
      </c>
      <c r="R293" s="28"/>
    </row>
    <row r="294" spans="1:18">
      <c r="A294" s="23" t="s">
        <v>169</v>
      </c>
      <c r="B294" s="24" t="s">
        <v>48</v>
      </c>
      <c r="C294" s="25">
        <v>49580.436000000002</v>
      </c>
      <c r="D294" s="26"/>
      <c r="E294" s="27">
        <f t="shared" si="22"/>
        <v>28202.021817491612</v>
      </c>
      <c r="F294" s="1">
        <f t="shared" si="23"/>
        <v>28202</v>
      </c>
      <c r="G294" s="1">
        <f t="shared" si="24"/>
        <v>1.241400000435533E-2</v>
      </c>
      <c r="I294" s="1">
        <f t="shared" ref="I294:I325" si="26">G294</f>
        <v>1.241400000435533E-2</v>
      </c>
      <c r="Q294" s="85">
        <f t="shared" si="25"/>
        <v>34561.936000000002</v>
      </c>
      <c r="R294" s="28"/>
    </row>
    <row r="295" spans="1:18">
      <c r="A295" s="23" t="s">
        <v>169</v>
      </c>
      <c r="B295" s="24" t="s">
        <v>48</v>
      </c>
      <c r="C295" s="25">
        <v>49600.355000000003</v>
      </c>
      <c r="D295" s="26"/>
      <c r="E295" s="27">
        <f t="shared" si="22"/>
        <v>28237.02927804034</v>
      </c>
      <c r="F295" s="1">
        <f t="shared" si="23"/>
        <v>28237</v>
      </c>
      <c r="G295" s="1">
        <f t="shared" si="24"/>
        <v>1.6659000008075964E-2</v>
      </c>
      <c r="I295" s="1">
        <f t="shared" si="26"/>
        <v>1.6659000008075964E-2</v>
      </c>
      <c r="Q295" s="85">
        <f t="shared" si="25"/>
        <v>34581.855000000003</v>
      </c>
      <c r="R295" s="28"/>
    </row>
    <row r="296" spans="1:18">
      <c r="A296" s="23" t="s">
        <v>170</v>
      </c>
      <c r="B296" s="24" t="s">
        <v>48</v>
      </c>
      <c r="C296" s="25">
        <v>49633.343000000001</v>
      </c>
      <c r="D296" s="26"/>
      <c r="E296" s="27">
        <f t="shared" si="22"/>
        <v>28295.005386709508</v>
      </c>
      <c r="F296" s="1">
        <f t="shared" si="23"/>
        <v>28295</v>
      </c>
      <c r="G296" s="1">
        <f t="shared" si="24"/>
        <v>3.0650000044261105E-3</v>
      </c>
      <c r="I296" s="1">
        <f t="shared" si="26"/>
        <v>3.0650000044261105E-3</v>
      </c>
      <c r="Q296" s="85">
        <f t="shared" si="25"/>
        <v>34614.843000000001</v>
      </c>
      <c r="R296" s="28"/>
    </row>
    <row r="297" spans="1:18">
      <c r="A297" s="23" t="s">
        <v>171</v>
      </c>
      <c r="B297" s="24" t="s">
        <v>48</v>
      </c>
      <c r="C297" s="25">
        <v>49906.468000000001</v>
      </c>
      <c r="D297" s="26"/>
      <c r="E297" s="27">
        <f t="shared" si="22"/>
        <v>28775.020079333146</v>
      </c>
      <c r="F297" s="1">
        <f t="shared" si="23"/>
        <v>28775</v>
      </c>
      <c r="G297" s="1">
        <f t="shared" si="24"/>
        <v>1.1425000004237518E-2</v>
      </c>
      <c r="I297" s="1">
        <f t="shared" si="26"/>
        <v>1.1425000004237518E-2</v>
      </c>
      <c r="Q297" s="85">
        <f t="shared" si="25"/>
        <v>34887.968000000001</v>
      </c>
      <c r="R297" s="28"/>
    </row>
    <row r="298" spans="1:18">
      <c r="A298" s="23" t="s">
        <v>171</v>
      </c>
      <c r="B298" s="24" t="s">
        <v>48</v>
      </c>
      <c r="C298" s="25">
        <v>49918.413999999997</v>
      </c>
      <c r="D298" s="26"/>
      <c r="E298" s="27">
        <f t="shared" si="22"/>
        <v>28796.015065211701</v>
      </c>
      <c r="F298" s="1">
        <f t="shared" si="23"/>
        <v>28796</v>
      </c>
      <c r="G298" s="1">
        <f t="shared" si="24"/>
        <v>8.5719999988214113E-3</v>
      </c>
      <c r="I298" s="1">
        <f t="shared" si="26"/>
        <v>8.5719999988214113E-3</v>
      </c>
      <c r="Q298" s="85">
        <f t="shared" si="25"/>
        <v>34899.913999999997</v>
      </c>
      <c r="R298" s="28"/>
    </row>
    <row r="299" spans="1:18">
      <c r="A299" s="23" t="s">
        <v>171</v>
      </c>
      <c r="B299" s="24" t="s">
        <v>48</v>
      </c>
      <c r="C299" s="25">
        <v>49935.48</v>
      </c>
      <c r="D299" s="26"/>
      <c r="E299" s="27">
        <f t="shared" si="22"/>
        <v>28826.008404321332</v>
      </c>
      <c r="F299" s="1">
        <f t="shared" si="23"/>
        <v>28826</v>
      </c>
      <c r="G299" s="1">
        <f t="shared" si="24"/>
        <v>4.7820000108913518E-3</v>
      </c>
      <c r="I299" s="1">
        <f t="shared" si="26"/>
        <v>4.7820000108913518E-3</v>
      </c>
      <c r="Q299" s="85">
        <f t="shared" si="25"/>
        <v>34916.980000000003</v>
      </c>
      <c r="R299" s="28"/>
    </row>
    <row r="300" spans="1:18">
      <c r="A300" s="23" t="s">
        <v>171</v>
      </c>
      <c r="B300" s="24" t="s">
        <v>48</v>
      </c>
      <c r="C300" s="25">
        <v>49967.337</v>
      </c>
      <c r="D300" s="26"/>
      <c r="E300" s="27">
        <f t="shared" si="22"/>
        <v>28881.996790821686</v>
      </c>
      <c r="F300" s="1">
        <f t="shared" si="23"/>
        <v>28882</v>
      </c>
      <c r="G300" s="1">
        <f t="shared" si="24"/>
        <v>-1.8259999924339354E-3</v>
      </c>
      <c r="I300" s="1">
        <f t="shared" si="26"/>
        <v>-1.8259999924339354E-3</v>
      </c>
      <c r="Q300" s="85">
        <f t="shared" si="25"/>
        <v>34948.837</v>
      </c>
      <c r="R300" s="28"/>
    </row>
    <row r="301" spans="1:18">
      <c r="A301" s="23" t="s">
        <v>143</v>
      </c>
      <c r="B301" s="24" t="s">
        <v>48</v>
      </c>
      <c r="C301" s="25">
        <v>49973.04</v>
      </c>
      <c r="D301" s="26"/>
      <c r="E301" s="27">
        <f t="shared" si="22"/>
        <v>28892.0197612273</v>
      </c>
      <c r="F301" s="1">
        <f t="shared" si="23"/>
        <v>28892</v>
      </c>
      <c r="G301" s="1">
        <f t="shared" si="24"/>
        <v>1.1244000001170207E-2</v>
      </c>
      <c r="I301" s="1">
        <f t="shared" si="26"/>
        <v>1.1244000001170207E-2</v>
      </c>
      <c r="Q301" s="85">
        <f t="shared" si="25"/>
        <v>34954.54</v>
      </c>
      <c r="R301" s="28"/>
    </row>
    <row r="302" spans="1:18">
      <c r="A302" s="23" t="s">
        <v>172</v>
      </c>
      <c r="B302" s="24" t="s">
        <v>48</v>
      </c>
      <c r="C302" s="25">
        <v>50281.440999999999</v>
      </c>
      <c r="D302" s="26"/>
      <c r="E302" s="27">
        <f t="shared" si="22"/>
        <v>29434.031701620235</v>
      </c>
      <c r="F302" s="1">
        <f t="shared" si="23"/>
        <v>29434</v>
      </c>
      <c r="G302" s="1">
        <f t="shared" si="24"/>
        <v>1.8038000001979526E-2</v>
      </c>
      <c r="I302" s="1">
        <f t="shared" si="26"/>
        <v>1.8038000001979526E-2</v>
      </c>
      <c r="Q302" s="85">
        <f t="shared" si="25"/>
        <v>35262.940999999999</v>
      </c>
      <c r="R302" s="28"/>
    </row>
    <row r="303" spans="1:18">
      <c r="A303" s="23" t="s">
        <v>173</v>
      </c>
      <c r="B303" s="24" t="s">
        <v>48</v>
      </c>
      <c r="C303" s="25">
        <v>50302.480499999998</v>
      </c>
      <c r="D303" s="26"/>
      <c r="E303" s="27">
        <f t="shared" si="22"/>
        <v>29471.008430683683</v>
      </c>
      <c r="F303" s="1">
        <f t="shared" si="23"/>
        <v>29471</v>
      </c>
      <c r="G303" s="1">
        <f t="shared" si="24"/>
        <v>4.797000001417473E-3</v>
      </c>
      <c r="I303" s="1">
        <f t="shared" si="26"/>
        <v>4.797000001417473E-3</v>
      </c>
      <c r="Q303" s="85">
        <f t="shared" si="25"/>
        <v>35283.980499999998</v>
      </c>
      <c r="R303" s="28"/>
    </row>
    <row r="304" spans="1:18">
      <c r="A304" s="23" t="s">
        <v>173</v>
      </c>
      <c r="B304" s="24" t="s">
        <v>48</v>
      </c>
      <c r="C304" s="25">
        <v>50302.481099999997</v>
      </c>
      <c r="D304" s="26"/>
      <c r="E304" s="27">
        <f t="shared" si="22"/>
        <v>29471.009485178201</v>
      </c>
      <c r="F304" s="1">
        <f t="shared" si="23"/>
        <v>29471</v>
      </c>
      <c r="G304" s="1">
        <f t="shared" si="24"/>
        <v>5.3970000008121133E-3</v>
      </c>
      <c r="I304" s="1">
        <f t="shared" si="26"/>
        <v>5.3970000008121133E-3</v>
      </c>
      <c r="Q304" s="85">
        <f t="shared" si="25"/>
        <v>35283.981099999997</v>
      </c>
      <c r="R304" s="28"/>
    </row>
    <row r="305" spans="1:18">
      <c r="A305" s="23" t="s">
        <v>173</v>
      </c>
      <c r="B305" s="24" t="s">
        <v>48</v>
      </c>
      <c r="C305" s="25">
        <v>50306.4666</v>
      </c>
      <c r="D305" s="26"/>
      <c r="E305" s="27">
        <f t="shared" si="22"/>
        <v>29478.013965022423</v>
      </c>
      <c r="F305" s="1">
        <f t="shared" si="23"/>
        <v>29478</v>
      </c>
      <c r="G305" s="1">
        <f t="shared" si="24"/>
        <v>7.9459999979007989E-3</v>
      </c>
      <c r="I305" s="1">
        <f t="shared" si="26"/>
        <v>7.9459999979007989E-3</v>
      </c>
      <c r="Q305" s="85">
        <f t="shared" si="25"/>
        <v>35287.9666</v>
      </c>
      <c r="R305" s="28"/>
    </row>
    <row r="306" spans="1:18">
      <c r="A306" s="23" t="s">
        <v>174</v>
      </c>
      <c r="B306" s="24" t="s">
        <v>48</v>
      </c>
      <c r="C306" s="25">
        <v>50334.35</v>
      </c>
      <c r="D306" s="26"/>
      <c r="E306" s="27">
        <f t="shared" si="22"/>
        <v>29527.018785819866</v>
      </c>
      <c r="F306" s="1">
        <f t="shared" si="23"/>
        <v>29527</v>
      </c>
      <c r="G306" s="1">
        <f t="shared" si="24"/>
        <v>1.068900000245776E-2</v>
      </c>
      <c r="I306" s="1">
        <f t="shared" si="26"/>
        <v>1.068900000245776E-2</v>
      </c>
      <c r="Q306" s="85">
        <f t="shared" si="25"/>
        <v>35315.85</v>
      </c>
      <c r="R306" s="28"/>
    </row>
    <row r="307" spans="1:18">
      <c r="A307" s="23" t="s">
        <v>174</v>
      </c>
      <c r="B307" s="24" t="s">
        <v>48</v>
      </c>
      <c r="C307" s="25">
        <v>50379.303</v>
      </c>
      <c r="D307" s="26"/>
      <c r="E307" s="27">
        <f t="shared" si="22"/>
        <v>29606.023272694045</v>
      </c>
      <c r="F307" s="1">
        <f t="shared" si="23"/>
        <v>29606</v>
      </c>
      <c r="G307" s="1">
        <f t="shared" si="24"/>
        <v>1.3242000000900589E-2</v>
      </c>
      <c r="I307" s="1">
        <f t="shared" si="26"/>
        <v>1.3242000000900589E-2</v>
      </c>
      <c r="Q307" s="85">
        <f t="shared" si="25"/>
        <v>35360.803</v>
      </c>
      <c r="R307" s="28"/>
    </row>
    <row r="308" spans="1:18">
      <c r="A308" s="23" t="s">
        <v>173</v>
      </c>
      <c r="B308" s="24" t="s">
        <v>48</v>
      </c>
      <c r="C308" s="25">
        <v>50392.374600000003</v>
      </c>
      <c r="D308" s="26"/>
      <c r="E308" s="27">
        <f t="shared" si="22"/>
        <v>29628.996490290752</v>
      </c>
      <c r="F308" s="1">
        <f t="shared" si="23"/>
        <v>29629</v>
      </c>
      <c r="G308" s="1">
        <f t="shared" si="24"/>
        <v>-1.9969999921158887E-3</v>
      </c>
      <c r="I308" s="1">
        <f t="shared" si="26"/>
        <v>-1.9969999921158887E-3</v>
      </c>
      <c r="Q308" s="85">
        <f t="shared" si="25"/>
        <v>35373.874600000003</v>
      </c>
      <c r="R308" s="28"/>
    </row>
    <row r="309" spans="1:18">
      <c r="A309" s="23" t="s">
        <v>175</v>
      </c>
      <c r="B309" s="24" t="s">
        <v>48</v>
      </c>
      <c r="C309" s="25">
        <v>50396.370999999999</v>
      </c>
      <c r="D309" s="26"/>
      <c r="E309" s="27">
        <f t="shared" si="22"/>
        <v>29636.020126785395</v>
      </c>
      <c r="F309" s="1">
        <f t="shared" si="23"/>
        <v>29636</v>
      </c>
      <c r="G309" s="1">
        <f t="shared" si="24"/>
        <v>1.1452000006102026E-2</v>
      </c>
      <c r="I309" s="1">
        <f t="shared" si="26"/>
        <v>1.1452000006102026E-2</v>
      </c>
      <c r="Q309" s="85">
        <f t="shared" si="25"/>
        <v>35377.870999999999</v>
      </c>
      <c r="R309" s="28"/>
    </row>
    <row r="310" spans="1:18">
      <c r="A310" s="23" t="s">
        <v>173</v>
      </c>
      <c r="B310" s="24" t="s">
        <v>48</v>
      </c>
      <c r="C310" s="25">
        <v>50607.454299999998</v>
      </c>
      <c r="D310" s="26"/>
      <c r="E310" s="27">
        <f t="shared" si="22"/>
        <v>30006.997098382584</v>
      </c>
      <c r="F310" s="1">
        <f t="shared" si="23"/>
        <v>30007</v>
      </c>
      <c r="G310" s="1">
        <f t="shared" si="24"/>
        <v>-1.6509999986737967E-3</v>
      </c>
      <c r="I310" s="1">
        <f t="shared" si="26"/>
        <v>-1.6509999986737967E-3</v>
      </c>
      <c r="Q310" s="85">
        <f t="shared" si="25"/>
        <v>35588.954299999998</v>
      </c>
      <c r="R310" s="28"/>
    </row>
    <row r="311" spans="1:18">
      <c r="A311" s="23" t="s">
        <v>173</v>
      </c>
      <c r="B311" s="24" t="s">
        <v>48</v>
      </c>
      <c r="C311" s="25">
        <v>50607.475100000003</v>
      </c>
      <c r="D311" s="26"/>
      <c r="E311" s="27">
        <f t="shared" si="22"/>
        <v>30007.033654192594</v>
      </c>
      <c r="F311" s="1">
        <f t="shared" si="23"/>
        <v>30007</v>
      </c>
      <c r="G311" s="1">
        <f t="shared" si="24"/>
        <v>1.9149000007018913E-2</v>
      </c>
      <c r="I311" s="1">
        <f t="shared" si="26"/>
        <v>1.9149000007018913E-2</v>
      </c>
      <c r="Q311" s="85">
        <f t="shared" si="25"/>
        <v>35588.975100000003</v>
      </c>
      <c r="R311" s="28"/>
    </row>
    <row r="312" spans="1:18">
      <c r="A312" s="23" t="s">
        <v>176</v>
      </c>
      <c r="B312" s="24" t="s">
        <v>48</v>
      </c>
      <c r="C312" s="25">
        <v>50652.423999999999</v>
      </c>
      <c r="D312" s="26"/>
      <c r="E312" s="27">
        <f t="shared" si="22"/>
        <v>30086.030935354218</v>
      </c>
      <c r="F312" s="1">
        <f t="shared" si="23"/>
        <v>30086</v>
      </c>
      <c r="G312" s="1">
        <f t="shared" si="24"/>
        <v>1.7602000007173046E-2</v>
      </c>
      <c r="I312" s="1">
        <f t="shared" si="26"/>
        <v>1.7602000007173046E-2</v>
      </c>
      <c r="Q312" s="85">
        <f t="shared" si="25"/>
        <v>35633.923999999999</v>
      </c>
      <c r="R312" s="28"/>
    </row>
    <row r="313" spans="1:18">
      <c r="A313" s="23" t="s">
        <v>176</v>
      </c>
      <c r="B313" s="24" t="s">
        <v>48</v>
      </c>
      <c r="C313" s="25">
        <v>50681.434999999998</v>
      </c>
      <c r="D313" s="26"/>
      <c r="E313" s="27">
        <f t="shared" si="22"/>
        <v>30137.01750285153</v>
      </c>
      <c r="F313" s="1">
        <f t="shared" si="23"/>
        <v>30137</v>
      </c>
      <c r="G313" s="1">
        <f t="shared" si="24"/>
        <v>9.9590000027092174E-3</v>
      </c>
      <c r="I313" s="1">
        <f t="shared" si="26"/>
        <v>9.9590000027092174E-3</v>
      </c>
      <c r="Q313" s="85">
        <f t="shared" si="25"/>
        <v>35662.934999999998</v>
      </c>
      <c r="R313" s="28"/>
    </row>
    <row r="314" spans="1:18">
      <c r="A314" s="23" t="s">
        <v>178</v>
      </c>
      <c r="B314" s="24" t="s">
        <v>48</v>
      </c>
      <c r="C314" s="25">
        <v>50718.42</v>
      </c>
      <c r="D314" s="26"/>
      <c r="E314" s="27">
        <f t="shared" si="22"/>
        <v>30202.018302509878</v>
      </c>
      <c r="F314" s="1">
        <f t="shared" si="23"/>
        <v>30202</v>
      </c>
      <c r="G314" s="1">
        <f t="shared" si="24"/>
        <v>1.0414000003947876E-2</v>
      </c>
      <c r="I314" s="1">
        <f t="shared" si="26"/>
        <v>1.0414000003947876E-2</v>
      </c>
      <c r="Q314" s="85">
        <f t="shared" si="25"/>
        <v>35699.919999999998</v>
      </c>
      <c r="R314" s="28"/>
    </row>
    <row r="315" spans="1:18">
      <c r="A315" s="23" t="s">
        <v>173</v>
      </c>
      <c r="B315" s="24" t="s">
        <v>48</v>
      </c>
      <c r="C315" s="25">
        <v>50746.288500000002</v>
      </c>
      <c r="D315" s="26"/>
      <c r="E315" s="27">
        <f t="shared" si="22"/>
        <v>30250.996936693431</v>
      </c>
      <c r="F315" s="1">
        <f t="shared" si="23"/>
        <v>30251</v>
      </c>
      <c r="G315" s="1">
        <f t="shared" si="24"/>
        <v>-1.7429999934392981E-3</v>
      </c>
      <c r="I315" s="1">
        <f t="shared" si="26"/>
        <v>-1.7429999934392981E-3</v>
      </c>
      <c r="Q315" s="85">
        <f t="shared" si="25"/>
        <v>35727.788500000002</v>
      </c>
      <c r="R315" s="28"/>
    </row>
    <row r="316" spans="1:18">
      <c r="A316" s="23" t="s">
        <v>178</v>
      </c>
      <c r="B316" s="24" t="s">
        <v>48</v>
      </c>
      <c r="C316" s="25">
        <v>50750.281999999999</v>
      </c>
      <c r="D316" s="26"/>
      <c r="E316" s="27">
        <f t="shared" si="22"/>
        <v>30258.015476464567</v>
      </c>
      <c r="F316" s="1">
        <f t="shared" si="23"/>
        <v>30258</v>
      </c>
      <c r="G316" s="1">
        <f t="shared" si="24"/>
        <v>8.806000005279202E-3</v>
      </c>
      <c r="I316" s="1">
        <f t="shared" si="26"/>
        <v>8.806000005279202E-3</v>
      </c>
      <c r="Q316" s="85">
        <f t="shared" si="25"/>
        <v>35731.781999999999</v>
      </c>
      <c r="R316" s="28"/>
    </row>
    <row r="317" spans="1:18">
      <c r="A317" s="23" t="s">
        <v>178</v>
      </c>
      <c r="B317" s="24" t="s">
        <v>48</v>
      </c>
      <c r="C317" s="25">
        <v>50754.28</v>
      </c>
      <c r="D317" s="26"/>
      <c r="E317" s="27">
        <f t="shared" si="22"/>
        <v>30265.041924944599</v>
      </c>
      <c r="F317" s="1">
        <f t="shared" si="23"/>
        <v>30265</v>
      </c>
      <c r="G317" s="1">
        <f t="shared" si="24"/>
        <v>2.3855000006733462E-2</v>
      </c>
      <c r="I317" s="1">
        <f t="shared" si="26"/>
        <v>2.3855000006733462E-2</v>
      </c>
      <c r="Q317" s="85">
        <f t="shared" si="25"/>
        <v>35735.78</v>
      </c>
      <c r="R317" s="28"/>
    </row>
    <row r="318" spans="1:18">
      <c r="A318" s="23" t="s">
        <v>173</v>
      </c>
      <c r="B318" s="24" t="s">
        <v>48</v>
      </c>
      <c r="C318" s="25">
        <v>51015.421699999999</v>
      </c>
      <c r="D318" s="26"/>
      <c r="E318" s="27">
        <f t="shared" si="22"/>
        <v>30723.996077280393</v>
      </c>
      <c r="F318" s="1">
        <f t="shared" si="23"/>
        <v>30724</v>
      </c>
      <c r="G318" s="1">
        <f t="shared" si="24"/>
        <v>-2.2319999989122152E-3</v>
      </c>
      <c r="I318" s="1">
        <f t="shared" si="26"/>
        <v>-2.2319999989122152E-3</v>
      </c>
      <c r="Q318" s="85">
        <f t="shared" si="25"/>
        <v>35996.921699999999</v>
      </c>
      <c r="R318" s="28"/>
    </row>
    <row r="319" spans="1:18">
      <c r="A319" s="23" t="s">
        <v>173</v>
      </c>
      <c r="B319" s="24" t="s">
        <v>48</v>
      </c>
      <c r="C319" s="25">
        <v>51015.427300000003</v>
      </c>
      <c r="D319" s="26"/>
      <c r="E319" s="27">
        <f t="shared" si="22"/>
        <v>30724.005919229247</v>
      </c>
      <c r="F319" s="1">
        <f t="shared" si="23"/>
        <v>30724</v>
      </c>
      <c r="G319" s="1">
        <f t="shared" si="24"/>
        <v>3.368000005139038E-3</v>
      </c>
      <c r="I319" s="1">
        <f t="shared" si="26"/>
        <v>3.368000005139038E-3</v>
      </c>
      <c r="Q319" s="85">
        <f t="shared" si="25"/>
        <v>35996.927300000003</v>
      </c>
      <c r="R319" s="28"/>
    </row>
    <row r="320" spans="1:18">
      <c r="A320" s="23" t="s">
        <v>173</v>
      </c>
      <c r="B320" s="24" t="s">
        <v>48</v>
      </c>
      <c r="C320" s="25">
        <v>51015.436999999998</v>
      </c>
      <c r="D320" s="26"/>
      <c r="E320" s="27">
        <f t="shared" si="22"/>
        <v>30724.022966890632</v>
      </c>
      <c r="F320" s="1">
        <f t="shared" si="23"/>
        <v>30724</v>
      </c>
      <c r="G320" s="1">
        <f t="shared" si="24"/>
        <v>1.3068000000203028E-2</v>
      </c>
      <c r="I320" s="1">
        <f t="shared" si="26"/>
        <v>1.3068000000203028E-2</v>
      </c>
      <c r="Q320" s="85">
        <f t="shared" si="25"/>
        <v>35996.936999999998</v>
      </c>
      <c r="R320" s="28"/>
    </row>
    <row r="321" spans="1:18">
      <c r="A321" s="23" t="s">
        <v>173</v>
      </c>
      <c r="B321" s="24" t="s">
        <v>48</v>
      </c>
      <c r="C321" s="25">
        <v>51015.441200000001</v>
      </c>
      <c r="D321" s="26"/>
      <c r="E321" s="27">
        <f t="shared" si="22"/>
        <v>30724.030348352273</v>
      </c>
      <c r="F321" s="1">
        <f t="shared" si="23"/>
        <v>30724</v>
      </c>
      <c r="G321" s="1">
        <f t="shared" si="24"/>
        <v>1.7268000003241468E-2</v>
      </c>
      <c r="I321" s="1">
        <f t="shared" si="26"/>
        <v>1.7268000003241468E-2</v>
      </c>
      <c r="Q321" s="85">
        <f t="shared" si="25"/>
        <v>35996.941200000001</v>
      </c>
      <c r="R321" s="28"/>
    </row>
    <row r="322" spans="1:18">
      <c r="A322" s="23" t="s">
        <v>173</v>
      </c>
      <c r="B322" s="24" t="s">
        <v>48</v>
      </c>
      <c r="C322" s="25">
        <v>51019.414900000003</v>
      </c>
      <c r="D322" s="26"/>
      <c r="E322" s="27">
        <f t="shared" si="22"/>
        <v>30731.014089804281</v>
      </c>
      <c r="F322" s="1">
        <f t="shared" si="23"/>
        <v>30731</v>
      </c>
      <c r="G322" s="1">
        <f t="shared" si="24"/>
        <v>8.0170000073849224E-3</v>
      </c>
      <c r="I322" s="1">
        <f t="shared" si="26"/>
        <v>8.0170000073849224E-3</v>
      </c>
      <c r="Q322" s="85">
        <f t="shared" si="25"/>
        <v>36000.914900000003</v>
      </c>
      <c r="R322" s="28"/>
    </row>
    <row r="323" spans="1:18">
      <c r="A323" s="23" t="s">
        <v>173</v>
      </c>
      <c r="B323" s="24" t="s">
        <v>48</v>
      </c>
      <c r="C323" s="25">
        <v>51019.419099999999</v>
      </c>
      <c r="D323" s="26"/>
      <c r="E323" s="27">
        <f t="shared" si="22"/>
        <v>30731.021471265907</v>
      </c>
      <c r="F323" s="1">
        <f t="shared" si="23"/>
        <v>30731</v>
      </c>
      <c r="G323" s="1">
        <f t="shared" si="24"/>
        <v>1.2217000003147405E-2</v>
      </c>
      <c r="I323" s="1">
        <f t="shared" si="26"/>
        <v>1.2217000003147405E-2</v>
      </c>
      <c r="Q323" s="85">
        <f t="shared" si="25"/>
        <v>36000.919099999999</v>
      </c>
      <c r="R323" s="28"/>
    </row>
    <row r="324" spans="1:18">
      <c r="A324" s="23" t="s">
        <v>173</v>
      </c>
      <c r="B324" s="24" t="s">
        <v>48</v>
      </c>
      <c r="C324" s="25">
        <v>51019.4205</v>
      </c>
      <c r="D324" s="26"/>
      <c r="E324" s="27">
        <f t="shared" si="22"/>
        <v>30731.023931753123</v>
      </c>
      <c r="F324" s="1">
        <f t="shared" si="23"/>
        <v>30731</v>
      </c>
      <c r="G324" s="1">
        <f t="shared" si="24"/>
        <v>1.3617000004160218E-2</v>
      </c>
      <c r="I324" s="1">
        <f t="shared" si="26"/>
        <v>1.3617000004160218E-2</v>
      </c>
      <c r="Q324" s="85">
        <f t="shared" si="25"/>
        <v>36000.9205</v>
      </c>
      <c r="R324" s="28"/>
    </row>
    <row r="325" spans="1:18">
      <c r="A325" s="23" t="s">
        <v>173</v>
      </c>
      <c r="B325" s="24" t="s">
        <v>48</v>
      </c>
      <c r="C325" s="25">
        <v>51019.421199999997</v>
      </c>
      <c r="D325" s="26"/>
      <c r="E325" s="27">
        <f t="shared" si="22"/>
        <v>30731.02516199672</v>
      </c>
      <c r="F325" s="1">
        <f t="shared" si="23"/>
        <v>30731</v>
      </c>
      <c r="G325" s="1">
        <f t="shared" si="24"/>
        <v>1.4317000001028646E-2</v>
      </c>
      <c r="I325" s="1">
        <f t="shared" si="26"/>
        <v>1.4317000001028646E-2</v>
      </c>
      <c r="Q325" s="85">
        <f t="shared" si="25"/>
        <v>36000.921199999997</v>
      </c>
      <c r="R325" s="28"/>
    </row>
    <row r="326" spans="1:18">
      <c r="A326" s="23" t="s">
        <v>173</v>
      </c>
      <c r="B326" s="24" t="s">
        <v>48</v>
      </c>
      <c r="C326" s="25">
        <v>51019.421900000001</v>
      </c>
      <c r="D326" s="26"/>
      <c r="E326" s="27">
        <f t="shared" si="22"/>
        <v>30731.026392240336</v>
      </c>
      <c r="F326" s="1">
        <f t="shared" si="23"/>
        <v>30731</v>
      </c>
      <c r="G326" s="1">
        <f t="shared" si="24"/>
        <v>1.5017000005173031E-2</v>
      </c>
      <c r="I326" s="1">
        <f t="shared" ref="I326:I339" si="27">G326</f>
        <v>1.5017000005173031E-2</v>
      </c>
      <c r="Q326" s="85">
        <f t="shared" si="25"/>
        <v>36000.921900000001</v>
      </c>
      <c r="R326" s="28"/>
    </row>
    <row r="327" spans="1:18">
      <c r="A327" s="23" t="s">
        <v>173</v>
      </c>
      <c r="B327" s="24" t="s">
        <v>48</v>
      </c>
      <c r="C327" s="25">
        <v>51019.421900000001</v>
      </c>
      <c r="D327" s="26"/>
      <c r="E327" s="27">
        <f t="shared" si="22"/>
        <v>30731.026392240336</v>
      </c>
      <c r="F327" s="1">
        <f t="shared" si="23"/>
        <v>30731</v>
      </c>
      <c r="G327" s="1">
        <f t="shared" si="24"/>
        <v>1.5017000005173031E-2</v>
      </c>
      <c r="I327" s="1">
        <f t="shared" si="27"/>
        <v>1.5017000005173031E-2</v>
      </c>
      <c r="Q327" s="85">
        <f t="shared" si="25"/>
        <v>36000.921900000001</v>
      </c>
      <c r="R327" s="28"/>
    </row>
    <row r="328" spans="1:18">
      <c r="A328" s="23" t="s">
        <v>173</v>
      </c>
      <c r="B328" s="24" t="s">
        <v>48</v>
      </c>
      <c r="C328" s="25">
        <v>51019.423900000002</v>
      </c>
      <c r="D328" s="26"/>
      <c r="E328" s="27">
        <f t="shared" si="22"/>
        <v>30731.029907222066</v>
      </c>
      <c r="F328" s="1">
        <f t="shared" si="23"/>
        <v>30731</v>
      </c>
      <c r="G328" s="1">
        <f t="shared" si="24"/>
        <v>1.7017000005580485E-2</v>
      </c>
      <c r="I328" s="1">
        <f t="shared" si="27"/>
        <v>1.7017000005580485E-2</v>
      </c>
      <c r="Q328" s="85">
        <f t="shared" si="25"/>
        <v>36000.923900000002</v>
      </c>
      <c r="R328" s="28"/>
    </row>
    <row r="329" spans="1:18">
      <c r="A329" s="23" t="s">
        <v>173</v>
      </c>
      <c r="B329" s="24" t="s">
        <v>48</v>
      </c>
      <c r="C329" s="25">
        <v>51019.428099999997</v>
      </c>
      <c r="D329" s="26"/>
      <c r="E329" s="27">
        <f t="shared" si="22"/>
        <v>30731.037288683692</v>
      </c>
      <c r="F329" s="1">
        <f t="shared" si="23"/>
        <v>30731</v>
      </c>
      <c r="G329" s="1">
        <f t="shared" si="24"/>
        <v>2.1217000001342967E-2</v>
      </c>
      <c r="I329" s="1">
        <f t="shared" si="27"/>
        <v>2.1217000001342967E-2</v>
      </c>
      <c r="Q329" s="85">
        <f t="shared" si="25"/>
        <v>36000.928099999997</v>
      </c>
      <c r="R329" s="28"/>
    </row>
    <row r="330" spans="1:18">
      <c r="A330" s="23" t="s">
        <v>173</v>
      </c>
      <c r="B330" s="24" t="s">
        <v>48</v>
      </c>
      <c r="C330" s="25">
        <v>51019.429499999998</v>
      </c>
      <c r="D330" s="26"/>
      <c r="E330" s="27">
        <f t="shared" si="22"/>
        <v>30731.039749170908</v>
      </c>
      <c r="F330" s="1">
        <f t="shared" si="23"/>
        <v>30731</v>
      </c>
      <c r="G330" s="1">
        <f t="shared" si="24"/>
        <v>2.261700000235578E-2</v>
      </c>
      <c r="I330" s="1">
        <f t="shared" si="27"/>
        <v>2.261700000235578E-2</v>
      </c>
      <c r="Q330" s="85">
        <f t="shared" si="25"/>
        <v>36000.929499999998</v>
      </c>
      <c r="R330" s="28"/>
    </row>
    <row r="331" spans="1:18">
      <c r="A331" s="23" t="s">
        <v>173</v>
      </c>
      <c r="B331" s="24" t="s">
        <v>48</v>
      </c>
      <c r="C331" s="25">
        <v>51036.491600000001</v>
      </c>
      <c r="D331" s="26"/>
      <c r="E331" s="27">
        <f t="shared" si="22"/>
        <v>30761.026234066157</v>
      </c>
      <c r="F331" s="1">
        <f t="shared" si="23"/>
        <v>30761</v>
      </c>
      <c r="G331" s="1">
        <f t="shared" si="24"/>
        <v>1.4927000003808644E-2</v>
      </c>
      <c r="I331" s="1">
        <f t="shared" si="27"/>
        <v>1.4927000003808644E-2</v>
      </c>
      <c r="Q331" s="85">
        <f t="shared" si="25"/>
        <v>36017.991600000001</v>
      </c>
      <c r="R331" s="28"/>
    </row>
    <row r="332" spans="1:18">
      <c r="A332" s="23" t="s">
        <v>173</v>
      </c>
      <c r="B332" s="24" t="s">
        <v>48</v>
      </c>
      <c r="C332" s="25">
        <v>51374.466</v>
      </c>
      <c r="D332" s="26"/>
      <c r="E332" s="27">
        <f t="shared" si="22"/>
        <v>31355.013154819135</v>
      </c>
      <c r="F332" s="1">
        <f t="shared" si="23"/>
        <v>31355</v>
      </c>
      <c r="G332" s="1">
        <f t="shared" si="24"/>
        <v>7.4850000091828406E-3</v>
      </c>
      <c r="I332" s="1">
        <f t="shared" si="27"/>
        <v>7.4850000091828406E-3</v>
      </c>
      <c r="Q332" s="85">
        <f t="shared" si="25"/>
        <v>36355.966</v>
      </c>
      <c r="R332" s="28"/>
    </row>
    <row r="333" spans="1:18">
      <c r="A333" s="23" t="s">
        <v>173</v>
      </c>
      <c r="B333" s="24" t="s">
        <v>48</v>
      </c>
      <c r="C333" s="25">
        <v>51374.470800000003</v>
      </c>
      <c r="D333" s="26"/>
      <c r="E333" s="27">
        <f t="shared" si="22"/>
        <v>31355.021590775294</v>
      </c>
      <c r="F333" s="1">
        <f t="shared" si="23"/>
        <v>31355</v>
      </c>
      <c r="G333" s="1">
        <f t="shared" si="24"/>
        <v>1.2285000011615921E-2</v>
      </c>
      <c r="I333" s="1">
        <f t="shared" si="27"/>
        <v>1.2285000011615921E-2</v>
      </c>
      <c r="Q333" s="85">
        <f t="shared" si="25"/>
        <v>36355.970800000003</v>
      </c>
      <c r="R333" s="28"/>
    </row>
    <row r="334" spans="1:18">
      <c r="A334" s="23" t="s">
        <v>173</v>
      </c>
      <c r="B334" s="24" t="s">
        <v>48</v>
      </c>
      <c r="C334" s="25">
        <v>51374.474300000002</v>
      </c>
      <c r="D334" s="26"/>
      <c r="E334" s="27">
        <f t="shared" si="22"/>
        <v>31355.027741993319</v>
      </c>
      <c r="F334" s="1">
        <f t="shared" si="23"/>
        <v>31355</v>
      </c>
      <c r="G334" s="1">
        <f t="shared" si="24"/>
        <v>1.5785000010509975E-2</v>
      </c>
      <c r="I334" s="1">
        <f t="shared" si="27"/>
        <v>1.5785000010509975E-2</v>
      </c>
      <c r="Q334" s="85">
        <f t="shared" si="25"/>
        <v>36355.974300000002</v>
      </c>
      <c r="R334" s="28"/>
    </row>
    <row r="335" spans="1:18">
      <c r="A335" s="23" t="s">
        <v>173</v>
      </c>
      <c r="B335" s="24" t="s">
        <v>48</v>
      </c>
      <c r="C335" s="25">
        <v>51374.478499999997</v>
      </c>
      <c r="D335" s="26"/>
      <c r="E335" s="27">
        <f t="shared" si="22"/>
        <v>31355.035123454949</v>
      </c>
      <c r="F335" s="1">
        <f t="shared" si="23"/>
        <v>31355</v>
      </c>
      <c r="G335" s="1">
        <f t="shared" si="24"/>
        <v>1.9985000006272458E-2</v>
      </c>
      <c r="I335" s="1">
        <f t="shared" si="27"/>
        <v>1.9985000006272458E-2</v>
      </c>
      <c r="Q335" s="85">
        <f t="shared" si="25"/>
        <v>36355.978499999997</v>
      </c>
      <c r="R335" s="28"/>
    </row>
    <row r="336" spans="1:18">
      <c r="A336" s="23" t="s">
        <v>173</v>
      </c>
      <c r="B336" s="24" t="s">
        <v>48</v>
      </c>
      <c r="C336" s="25">
        <v>51374.479200000002</v>
      </c>
      <c r="D336" s="26"/>
      <c r="E336" s="27">
        <f t="shared" si="22"/>
        <v>31355.036353698561</v>
      </c>
      <c r="F336" s="1">
        <f t="shared" si="23"/>
        <v>31355</v>
      </c>
      <c r="G336" s="1">
        <f t="shared" si="24"/>
        <v>2.0685000010416843E-2</v>
      </c>
      <c r="I336" s="1">
        <f t="shared" si="27"/>
        <v>2.0685000010416843E-2</v>
      </c>
      <c r="Q336" s="85">
        <f t="shared" si="25"/>
        <v>36355.979200000002</v>
      </c>
      <c r="R336" s="28"/>
    </row>
    <row r="337" spans="1:21">
      <c r="A337" s="23" t="s">
        <v>173</v>
      </c>
      <c r="B337" s="24" t="s">
        <v>48</v>
      </c>
      <c r="C337" s="25">
        <v>51374.483999999997</v>
      </c>
      <c r="D337" s="26"/>
      <c r="E337" s="27">
        <f t="shared" si="22"/>
        <v>31355.044789654705</v>
      </c>
      <c r="F337" s="1">
        <f t="shared" si="23"/>
        <v>31355</v>
      </c>
      <c r="G337" s="1">
        <f t="shared" si="24"/>
        <v>2.5485000005573966E-2</v>
      </c>
      <c r="I337" s="1">
        <f t="shared" si="27"/>
        <v>2.5485000005573966E-2</v>
      </c>
      <c r="Q337" s="85">
        <f t="shared" si="25"/>
        <v>36355.983999999997</v>
      </c>
      <c r="R337" s="28"/>
    </row>
    <row r="338" spans="1:21">
      <c r="A338" s="23" t="s">
        <v>173</v>
      </c>
      <c r="B338" s="24" t="s">
        <v>48</v>
      </c>
      <c r="C338" s="25">
        <v>51374.485399999998</v>
      </c>
      <c r="D338" s="26"/>
      <c r="E338" s="27">
        <f t="shared" si="22"/>
        <v>31355.047250141921</v>
      </c>
      <c r="F338" s="1">
        <f t="shared" si="23"/>
        <v>31355</v>
      </c>
      <c r="G338" s="1">
        <f t="shared" si="24"/>
        <v>2.6885000006586779E-2</v>
      </c>
      <c r="I338" s="1">
        <f t="shared" si="27"/>
        <v>2.6885000006586779E-2</v>
      </c>
      <c r="Q338" s="85">
        <f t="shared" si="25"/>
        <v>36355.985399999998</v>
      </c>
      <c r="R338" s="28"/>
    </row>
    <row r="339" spans="1:21">
      <c r="A339" s="23" t="s">
        <v>179</v>
      </c>
      <c r="B339" s="24" t="s">
        <v>48</v>
      </c>
      <c r="C339" s="25">
        <v>51435.364000000001</v>
      </c>
      <c r="D339" s="26"/>
      <c r="E339" s="27">
        <f t="shared" si="22"/>
        <v>31462.040833542778</v>
      </c>
      <c r="F339" s="1">
        <f t="shared" si="23"/>
        <v>31462</v>
      </c>
      <c r="G339" s="1">
        <f t="shared" si="24"/>
        <v>2.3234000007505529E-2</v>
      </c>
      <c r="I339" s="1">
        <f t="shared" si="27"/>
        <v>2.3234000007505529E-2</v>
      </c>
      <c r="Q339" s="85">
        <f t="shared" si="25"/>
        <v>36416.864000000001</v>
      </c>
      <c r="R339" s="28"/>
    </row>
    <row r="340" spans="1:21">
      <c r="A340" s="38" t="s">
        <v>181</v>
      </c>
      <c r="B340" s="39" t="s">
        <v>48</v>
      </c>
      <c r="C340" s="38">
        <v>51798.371899999998</v>
      </c>
      <c r="D340" s="38" t="s">
        <v>35</v>
      </c>
      <c r="E340" s="1">
        <f t="shared" si="22"/>
        <v>32100.023901875775</v>
      </c>
      <c r="F340" s="1">
        <f t="shared" si="23"/>
        <v>32100</v>
      </c>
      <c r="G340" s="1">
        <f t="shared" si="24"/>
        <v>1.3600000005681068E-2</v>
      </c>
      <c r="K340" s="1">
        <f>G340</f>
        <v>1.3600000005681068E-2</v>
      </c>
      <c r="O340" s="1">
        <f t="shared" ref="O340:O371" ca="1" si="28">+C$11+C$12*F340</f>
        <v>7.7926390940094882E-3</v>
      </c>
      <c r="Q340" s="85">
        <f t="shared" si="25"/>
        <v>36779.871899999998</v>
      </c>
      <c r="R340" s="28"/>
      <c r="U340" s="11"/>
    </row>
    <row r="341" spans="1:21">
      <c r="A341" s="23" t="s">
        <v>182</v>
      </c>
      <c r="B341" s="24" t="s">
        <v>48</v>
      </c>
      <c r="C341" s="25">
        <v>51804.631999999998</v>
      </c>
      <c r="D341" s="26"/>
      <c r="E341" s="27">
        <f t="shared" ref="E341:E404" si="29">+(C341-C$7)/C$8</f>
        <v>32111.025970442523</v>
      </c>
      <c r="F341" s="1">
        <f t="shared" ref="F341:F404" si="30">ROUND(2*E341,0)/2</f>
        <v>32111</v>
      </c>
      <c r="G341" s="1">
        <f t="shared" ref="G341:G366" si="31">+C341-(C$7+F341*C$8)</f>
        <v>1.4777000003959984E-2</v>
      </c>
      <c r="K341" s="1">
        <f t="shared" ref="K341:K347" si="32">+G341</f>
        <v>1.4777000003959984E-2</v>
      </c>
      <c r="O341" s="1">
        <f t="shared" ca="1" si="28"/>
        <v>7.7982880057416576E-3</v>
      </c>
      <c r="Q341" s="85">
        <f t="shared" ref="Q341:Q404" si="33">+C341-15018.5</f>
        <v>36786.131999999998</v>
      </c>
      <c r="R341" s="28"/>
    </row>
    <row r="342" spans="1:21">
      <c r="A342" s="23" t="s">
        <v>182</v>
      </c>
      <c r="B342" s="24" t="s">
        <v>48</v>
      </c>
      <c r="C342" s="25">
        <v>51804.6325</v>
      </c>
      <c r="D342" s="26"/>
      <c r="E342" s="27">
        <f t="shared" si="29"/>
        <v>32111.026849187958</v>
      </c>
      <c r="F342" s="1">
        <f t="shared" si="30"/>
        <v>32111</v>
      </c>
      <c r="G342" s="1">
        <f t="shared" si="31"/>
        <v>1.5277000005880836E-2</v>
      </c>
      <c r="K342" s="1">
        <f t="shared" si="32"/>
        <v>1.5277000005880836E-2</v>
      </c>
      <c r="O342" s="1">
        <f t="shared" ca="1" si="28"/>
        <v>7.7982880057416576E-3</v>
      </c>
      <c r="Q342" s="85">
        <f t="shared" si="33"/>
        <v>36786.1325</v>
      </c>
      <c r="R342" s="28"/>
    </row>
    <row r="343" spans="1:21">
      <c r="A343" s="23" t="s">
        <v>182</v>
      </c>
      <c r="B343" s="24" t="s">
        <v>48</v>
      </c>
      <c r="C343" s="25">
        <v>51861.532800000001</v>
      </c>
      <c r="D343" s="26"/>
      <c r="E343" s="27">
        <f t="shared" si="29"/>
        <v>32211.028606678825</v>
      </c>
      <c r="F343" s="1">
        <f t="shared" si="30"/>
        <v>32211</v>
      </c>
      <c r="G343" s="1">
        <f t="shared" si="31"/>
        <v>1.6277000002446584E-2</v>
      </c>
      <c r="K343" s="1">
        <f t="shared" si="32"/>
        <v>1.6277000002446584E-2</v>
      </c>
      <c r="O343" s="1">
        <f t="shared" ca="1" si="28"/>
        <v>7.8496417487613872E-3</v>
      </c>
      <c r="Q343" s="85">
        <f t="shared" si="33"/>
        <v>36843.032800000001</v>
      </c>
      <c r="R343" s="28"/>
    </row>
    <row r="344" spans="1:21">
      <c r="A344" s="23" t="s">
        <v>182</v>
      </c>
      <c r="B344" s="24" t="s">
        <v>48</v>
      </c>
      <c r="C344" s="25">
        <v>51870.637999999999</v>
      </c>
      <c r="D344" s="26"/>
      <c r="E344" s="27">
        <f t="shared" si="29"/>
        <v>32227.030912506838</v>
      </c>
      <c r="F344" s="1">
        <f t="shared" si="30"/>
        <v>32227</v>
      </c>
      <c r="G344" s="1">
        <f t="shared" si="31"/>
        <v>1.7589000002772082E-2</v>
      </c>
      <c r="K344" s="1">
        <f t="shared" si="32"/>
        <v>1.7589000002772082E-2</v>
      </c>
      <c r="O344" s="1">
        <f t="shared" ca="1" si="28"/>
        <v>7.8578583476445439E-3</v>
      </c>
      <c r="Q344" s="85">
        <f t="shared" si="33"/>
        <v>36852.137999999999</v>
      </c>
      <c r="R344" s="28"/>
    </row>
    <row r="345" spans="1:21">
      <c r="A345" s="23" t="s">
        <v>182</v>
      </c>
      <c r="B345" s="24" t="s">
        <v>48</v>
      </c>
      <c r="C345" s="25">
        <v>52028.815999999999</v>
      </c>
      <c r="D345" s="26"/>
      <c r="E345" s="27">
        <f t="shared" si="29"/>
        <v>32505.027302620598</v>
      </c>
      <c r="F345" s="1">
        <f t="shared" si="30"/>
        <v>32505</v>
      </c>
      <c r="G345" s="1">
        <f t="shared" si="31"/>
        <v>1.553500000591157E-2</v>
      </c>
      <c r="K345" s="1">
        <f t="shared" si="32"/>
        <v>1.553500000591157E-2</v>
      </c>
      <c r="O345" s="1">
        <f t="shared" ca="1" si="28"/>
        <v>8.0006217532393939E-3</v>
      </c>
      <c r="Q345" s="85">
        <f t="shared" si="33"/>
        <v>37010.315999999999</v>
      </c>
      <c r="R345" s="28"/>
    </row>
    <row r="346" spans="1:21">
      <c r="A346" s="23" t="s">
        <v>182</v>
      </c>
      <c r="B346" s="24" t="s">
        <v>48</v>
      </c>
      <c r="C346" s="25">
        <v>52069.786999999997</v>
      </c>
      <c r="D346" s="26"/>
      <c r="E346" s="27">
        <f t="shared" si="29"/>
        <v>32577.033460868588</v>
      </c>
      <c r="F346" s="1">
        <f t="shared" si="30"/>
        <v>32577</v>
      </c>
      <c r="G346" s="1">
        <f t="shared" si="31"/>
        <v>1.903899999888381E-2</v>
      </c>
      <c r="K346" s="1">
        <f t="shared" si="32"/>
        <v>1.903899999888381E-2</v>
      </c>
      <c r="O346" s="1">
        <f t="shared" ca="1" si="28"/>
        <v>8.0375964482135992E-3</v>
      </c>
      <c r="Q346" s="85">
        <f t="shared" si="33"/>
        <v>37051.286999999997</v>
      </c>
      <c r="R346" s="28"/>
    </row>
    <row r="347" spans="1:21">
      <c r="A347" s="23" t="s">
        <v>182</v>
      </c>
      <c r="B347" s="24" t="s">
        <v>48</v>
      </c>
      <c r="C347" s="25">
        <v>52077.747000000003</v>
      </c>
      <c r="D347" s="26"/>
      <c r="E347" s="27">
        <f t="shared" si="29"/>
        <v>32591.023088157512</v>
      </c>
      <c r="F347" s="1">
        <f t="shared" si="30"/>
        <v>32591</v>
      </c>
      <c r="G347" s="1">
        <f t="shared" si="31"/>
        <v>1.3137000001734123E-2</v>
      </c>
      <c r="K347" s="1">
        <f t="shared" si="32"/>
        <v>1.3137000001734123E-2</v>
      </c>
      <c r="O347" s="1">
        <f t="shared" ca="1" si="28"/>
        <v>8.0447859722363596E-3</v>
      </c>
      <c r="Q347" s="85">
        <f t="shared" si="33"/>
        <v>37059.247000000003</v>
      </c>
      <c r="R347" s="28"/>
    </row>
    <row r="348" spans="1:21">
      <c r="A348" s="32" t="s">
        <v>183</v>
      </c>
      <c r="B348" s="40" t="s">
        <v>48</v>
      </c>
      <c r="C348" s="38">
        <v>52124.407700000003</v>
      </c>
      <c r="D348" s="38">
        <v>2.9999999999999997E-4</v>
      </c>
      <c r="E348" s="1">
        <f t="shared" si="29"/>
        <v>32673.028842182604</v>
      </c>
      <c r="F348" s="1">
        <f t="shared" si="30"/>
        <v>32673</v>
      </c>
      <c r="G348" s="1">
        <f t="shared" si="31"/>
        <v>1.6411000011430588E-2</v>
      </c>
      <c r="O348" s="1">
        <f t="shared" ca="1" si="28"/>
        <v>8.0868960415125396E-3</v>
      </c>
      <c r="Q348" s="85">
        <f t="shared" si="33"/>
        <v>37105.907700000003</v>
      </c>
      <c r="R348" s="28"/>
    </row>
    <row r="349" spans="1:21">
      <c r="A349" s="23" t="s">
        <v>182</v>
      </c>
      <c r="B349" s="24" t="s">
        <v>48</v>
      </c>
      <c r="C349" s="25">
        <v>52146.606</v>
      </c>
      <c r="D349" s="26"/>
      <c r="E349" s="27">
        <f t="shared" si="29"/>
        <v>32712.042151660924</v>
      </c>
      <c r="F349" s="1">
        <f t="shared" si="30"/>
        <v>32712</v>
      </c>
      <c r="G349" s="1">
        <f t="shared" si="31"/>
        <v>2.3983999999472871E-2</v>
      </c>
      <c r="K349" s="1">
        <f t="shared" ref="K349:K358" si="34">+G349</f>
        <v>2.3983999999472871E-2</v>
      </c>
      <c r="O349" s="1">
        <f t="shared" ca="1" si="28"/>
        <v>8.1069240012902333E-3</v>
      </c>
      <c r="Q349" s="85">
        <f t="shared" si="33"/>
        <v>37128.106</v>
      </c>
      <c r="R349" s="28"/>
    </row>
    <row r="350" spans="1:21">
      <c r="A350" s="23" t="s">
        <v>182</v>
      </c>
      <c r="B350" s="24" t="s">
        <v>48</v>
      </c>
      <c r="C350" s="25">
        <v>52168.794999999998</v>
      </c>
      <c r="D350" s="26"/>
      <c r="E350" s="27">
        <f t="shared" si="29"/>
        <v>32751.039116474196</v>
      </c>
      <c r="F350" s="1">
        <f t="shared" si="30"/>
        <v>32751</v>
      </c>
      <c r="G350" s="1">
        <f t="shared" si="31"/>
        <v>2.2257000004174188E-2</v>
      </c>
      <c r="K350" s="1">
        <f t="shared" si="34"/>
        <v>2.2257000004174188E-2</v>
      </c>
      <c r="O350" s="1">
        <f t="shared" ca="1" si="28"/>
        <v>8.1269519610679269E-3</v>
      </c>
      <c r="Q350" s="85">
        <f t="shared" si="33"/>
        <v>37150.294999999998</v>
      </c>
      <c r="R350" s="28"/>
    </row>
    <row r="351" spans="1:21">
      <c r="A351" s="23" t="s">
        <v>182</v>
      </c>
      <c r="B351" s="24" t="s">
        <v>48</v>
      </c>
      <c r="C351" s="25">
        <v>52175.620999999999</v>
      </c>
      <c r="D351" s="26"/>
      <c r="E351" s="27">
        <f t="shared" si="29"/>
        <v>32763.0357491217</v>
      </c>
      <c r="F351" s="1">
        <f t="shared" si="30"/>
        <v>32763</v>
      </c>
      <c r="G351" s="1">
        <f t="shared" si="31"/>
        <v>2.0341000003099907E-2</v>
      </c>
      <c r="K351" s="1">
        <f t="shared" si="34"/>
        <v>2.0341000003099907E-2</v>
      </c>
      <c r="O351" s="1">
        <f t="shared" ca="1" si="28"/>
        <v>8.1331144102302945E-3</v>
      </c>
      <c r="Q351" s="85">
        <f t="shared" si="33"/>
        <v>37157.120999999999</v>
      </c>
      <c r="R351" s="28"/>
    </row>
    <row r="352" spans="1:21">
      <c r="A352" s="23" t="s">
        <v>182</v>
      </c>
      <c r="B352" s="24" t="s">
        <v>48</v>
      </c>
      <c r="C352" s="25">
        <v>52179.599000000002</v>
      </c>
      <c r="D352" s="26"/>
      <c r="E352" s="27">
        <f t="shared" si="29"/>
        <v>32770.027047784431</v>
      </c>
      <c r="F352" s="1">
        <f t="shared" si="30"/>
        <v>32770</v>
      </c>
      <c r="G352" s="1">
        <f t="shared" si="31"/>
        <v>1.5390000000479631E-2</v>
      </c>
      <c r="K352" s="1">
        <f t="shared" si="34"/>
        <v>1.5390000000479631E-2</v>
      </c>
      <c r="O352" s="1">
        <f t="shared" ca="1" si="28"/>
        <v>8.1367091722416782E-3</v>
      </c>
      <c r="Q352" s="85">
        <f t="shared" si="33"/>
        <v>37161.099000000002</v>
      </c>
      <c r="R352" s="28"/>
    </row>
    <row r="353" spans="1:21">
      <c r="A353" s="23" t="s">
        <v>182</v>
      </c>
      <c r="B353" s="24" t="s">
        <v>48</v>
      </c>
      <c r="C353" s="25">
        <v>52191.548300000002</v>
      </c>
      <c r="D353" s="26"/>
      <c r="E353" s="27">
        <f t="shared" si="29"/>
        <v>32791.027833382846</v>
      </c>
      <c r="F353" s="1">
        <f t="shared" si="30"/>
        <v>32791</v>
      </c>
      <c r="G353" s="1">
        <f t="shared" si="31"/>
        <v>1.5837000006285962E-2</v>
      </c>
      <c r="K353" s="1">
        <f t="shared" si="34"/>
        <v>1.5837000006285962E-2</v>
      </c>
      <c r="O353" s="1">
        <f t="shared" ca="1" si="28"/>
        <v>8.1474934582758188E-3</v>
      </c>
      <c r="Q353" s="85">
        <f t="shared" si="33"/>
        <v>37173.048300000002</v>
      </c>
      <c r="R353" s="28"/>
    </row>
    <row r="354" spans="1:21">
      <c r="A354" s="23" t="s">
        <v>182</v>
      </c>
      <c r="B354" s="24" t="s">
        <v>48</v>
      </c>
      <c r="C354" s="25">
        <v>52220.57</v>
      </c>
      <c r="D354" s="26"/>
      <c r="E354" s="27">
        <f t="shared" si="29"/>
        <v>32842.033206032414</v>
      </c>
      <c r="F354" s="1">
        <f t="shared" si="30"/>
        <v>32842</v>
      </c>
      <c r="G354" s="1">
        <f t="shared" si="31"/>
        <v>1.8894000000727829E-2</v>
      </c>
      <c r="K354" s="1">
        <f t="shared" si="34"/>
        <v>1.8894000000727829E-2</v>
      </c>
      <c r="O354" s="1">
        <f t="shared" ca="1" si="28"/>
        <v>8.1736838672158835E-3</v>
      </c>
      <c r="Q354" s="85">
        <f t="shared" si="33"/>
        <v>37202.07</v>
      </c>
      <c r="R354" s="28"/>
    </row>
    <row r="355" spans="1:21">
      <c r="A355" s="23" t="s">
        <v>182</v>
      </c>
      <c r="B355" s="24" t="s">
        <v>48</v>
      </c>
      <c r="C355" s="25">
        <v>52224.550600000002</v>
      </c>
      <c r="D355" s="26"/>
      <c r="E355" s="27">
        <f t="shared" si="29"/>
        <v>32849.029074171398</v>
      </c>
      <c r="F355" s="1">
        <f t="shared" si="30"/>
        <v>32849</v>
      </c>
      <c r="G355" s="1">
        <f t="shared" si="31"/>
        <v>1.6543000005185604E-2</v>
      </c>
      <c r="K355" s="1">
        <f t="shared" si="34"/>
        <v>1.6543000005185604E-2</v>
      </c>
      <c r="O355" s="1">
        <f t="shared" ca="1" si="28"/>
        <v>8.1772786292272637E-3</v>
      </c>
      <c r="Q355" s="85">
        <f t="shared" si="33"/>
        <v>37206.050600000002</v>
      </c>
      <c r="R355" s="28"/>
    </row>
    <row r="356" spans="1:21">
      <c r="A356" s="23" t="s">
        <v>182</v>
      </c>
      <c r="B356" s="24" t="s">
        <v>48</v>
      </c>
      <c r="C356" s="25">
        <v>52224.550999999999</v>
      </c>
      <c r="D356" s="26"/>
      <c r="E356" s="27">
        <f t="shared" si="29"/>
        <v>32849.029777167736</v>
      </c>
      <c r="F356" s="1">
        <f t="shared" si="30"/>
        <v>32849</v>
      </c>
      <c r="G356" s="1">
        <f t="shared" si="31"/>
        <v>1.6943000002356712E-2</v>
      </c>
      <c r="K356" s="1">
        <f t="shared" si="34"/>
        <v>1.6943000002356712E-2</v>
      </c>
      <c r="O356" s="1">
        <f t="shared" ca="1" si="28"/>
        <v>8.1772786292272637E-3</v>
      </c>
      <c r="Q356" s="85">
        <f t="shared" si="33"/>
        <v>37206.050999999999</v>
      </c>
      <c r="R356" s="28"/>
    </row>
    <row r="357" spans="1:21">
      <c r="A357" s="23" t="s">
        <v>182</v>
      </c>
      <c r="B357" s="24" t="s">
        <v>48</v>
      </c>
      <c r="C357" s="25">
        <v>52253.563000000002</v>
      </c>
      <c r="D357" s="26"/>
      <c r="E357" s="27">
        <f t="shared" si="29"/>
        <v>32900.018102155926</v>
      </c>
      <c r="F357" s="1">
        <f t="shared" si="30"/>
        <v>32900</v>
      </c>
      <c r="G357" s="1">
        <f t="shared" si="31"/>
        <v>1.0300000001734588E-2</v>
      </c>
      <c r="K357" s="1">
        <f t="shared" si="34"/>
        <v>1.0300000001734588E-2</v>
      </c>
      <c r="O357" s="1">
        <f t="shared" ca="1" si="28"/>
        <v>8.2034690381673249E-3</v>
      </c>
      <c r="Q357" s="85">
        <f t="shared" si="33"/>
        <v>37235.063000000002</v>
      </c>
      <c r="R357" s="28"/>
    </row>
    <row r="358" spans="1:21">
      <c r="A358" s="23" t="s">
        <v>184</v>
      </c>
      <c r="B358" s="24" t="s">
        <v>48</v>
      </c>
      <c r="C358" s="25">
        <v>52469.789299999997</v>
      </c>
      <c r="D358" s="26"/>
      <c r="E358" s="27">
        <f t="shared" si="29"/>
        <v>33280.03384927407</v>
      </c>
      <c r="F358" s="1">
        <f t="shared" si="30"/>
        <v>33280</v>
      </c>
      <c r="G358" s="1">
        <f t="shared" si="31"/>
        <v>1.9260000000940636E-2</v>
      </c>
      <c r="K358" s="1">
        <f t="shared" si="34"/>
        <v>1.9260000000940636E-2</v>
      </c>
      <c r="O358" s="1">
        <f t="shared" ca="1" si="28"/>
        <v>8.3986132616422973E-3</v>
      </c>
      <c r="Q358" s="85">
        <f t="shared" si="33"/>
        <v>37451.289299999997</v>
      </c>
      <c r="R358" s="28"/>
    </row>
    <row r="359" spans="1:21">
      <c r="A359" s="23" t="s">
        <v>185</v>
      </c>
      <c r="B359" s="24" t="s">
        <v>48</v>
      </c>
      <c r="C359" s="25">
        <v>52493.118900000001</v>
      </c>
      <c r="D359" s="26"/>
      <c r="E359" s="27">
        <f t="shared" si="29"/>
        <v>33321.035408168478</v>
      </c>
      <c r="F359" s="1">
        <f t="shared" si="30"/>
        <v>33321</v>
      </c>
      <c r="G359" s="1">
        <f t="shared" si="31"/>
        <v>2.0147000002907589E-2</v>
      </c>
      <c r="K359" s="1">
        <f>G359</f>
        <v>2.0147000002907589E-2</v>
      </c>
      <c r="O359" s="1">
        <f t="shared" ca="1" si="28"/>
        <v>8.4196682962803873E-3</v>
      </c>
      <c r="Q359" s="85">
        <f t="shared" si="33"/>
        <v>37474.618900000001</v>
      </c>
      <c r="R359" s="28"/>
    </row>
    <row r="360" spans="1:21">
      <c r="A360" s="23" t="s">
        <v>184</v>
      </c>
      <c r="B360" s="24" t="s">
        <v>48</v>
      </c>
      <c r="C360" s="25">
        <v>52497.667999999998</v>
      </c>
      <c r="D360" s="26"/>
      <c r="E360" s="27">
        <f t="shared" si="29"/>
        <v>33329.030409864448</v>
      </c>
      <c r="F360" s="1">
        <f t="shared" si="30"/>
        <v>33329</v>
      </c>
      <c r="G360" s="1">
        <f t="shared" si="31"/>
        <v>1.7303000000538304E-2</v>
      </c>
      <c r="K360" s="1">
        <f>+G360</f>
        <v>1.7303000000538304E-2</v>
      </c>
      <c r="O360" s="1">
        <f t="shared" ca="1" si="28"/>
        <v>8.4237765957219657E-3</v>
      </c>
      <c r="Q360" s="85">
        <f t="shared" si="33"/>
        <v>37479.167999999998</v>
      </c>
      <c r="R360" s="28"/>
    </row>
    <row r="361" spans="1:21">
      <c r="A361" s="23" t="s">
        <v>184</v>
      </c>
      <c r="B361" s="24" t="s">
        <v>48</v>
      </c>
      <c r="C361" s="25">
        <v>52518.7235</v>
      </c>
      <c r="D361" s="26"/>
      <c r="E361" s="27">
        <f t="shared" si="29"/>
        <v>33366.035258781747</v>
      </c>
      <c r="F361" s="1">
        <f t="shared" si="30"/>
        <v>33366</v>
      </c>
      <c r="G361" s="1">
        <f t="shared" si="31"/>
        <v>2.006200000323588E-2</v>
      </c>
      <c r="K361" s="1">
        <f>+G361</f>
        <v>2.006200000323588E-2</v>
      </c>
      <c r="O361" s="1">
        <f t="shared" ca="1" si="28"/>
        <v>8.4427774806392665E-3</v>
      </c>
      <c r="Q361" s="85">
        <f t="shared" si="33"/>
        <v>37500.2235</v>
      </c>
      <c r="R361" s="28"/>
    </row>
    <row r="362" spans="1:21">
      <c r="A362" s="23" t="s">
        <v>184</v>
      </c>
      <c r="B362" s="24" t="s">
        <v>48</v>
      </c>
      <c r="C362" s="25">
        <v>52811.752699999997</v>
      </c>
      <c r="D362" s="26"/>
      <c r="E362" s="27">
        <f t="shared" si="29"/>
        <v>33881.031401089298</v>
      </c>
      <c r="F362" s="1">
        <f t="shared" si="30"/>
        <v>33881</v>
      </c>
      <c r="G362" s="1">
        <f t="shared" si="31"/>
        <v>1.7867000002297573E-2</v>
      </c>
      <c r="K362" s="1">
        <f>+G362</f>
        <v>1.7867000002297573E-2</v>
      </c>
      <c r="O362" s="1">
        <f t="shared" ca="1" si="28"/>
        <v>8.707249257190873E-3</v>
      </c>
      <c r="Q362" s="85">
        <f t="shared" si="33"/>
        <v>37793.252699999997</v>
      </c>
      <c r="R362" s="28"/>
    </row>
    <row r="363" spans="1:21">
      <c r="A363" s="23" t="s">
        <v>184</v>
      </c>
      <c r="B363" s="24" t="s">
        <v>48</v>
      </c>
      <c r="C363" s="25">
        <v>52902.791299999997</v>
      </c>
      <c r="D363" s="26"/>
      <c r="E363" s="27">
        <f t="shared" si="29"/>
        <v>34041.030908991852</v>
      </c>
      <c r="F363" s="1">
        <f t="shared" si="30"/>
        <v>34041</v>
      </c>
      <c r="G363" s="1">
        <f t="shared" si="31"/>
        <v>1.758700000209501E-2</v>
      </c>
      <c r="K363" s="1">
        <f>+G363</f>
        <v>1.758700000209501E-2</v>
      </c>
      <c r="O363" s="1">
        <f t="shared" ca="1" si="28"/>
        <v>8.7894152460224438E-3</v>
      </c>
      <c r="Q363" s="85">
        <f t="shared" si="33"/>
        <v>37884.291299999997</v>
      </c>
      <c r="R363" s="28"/>
    </row>
    <row r="364" spans="1:21">
      <c r="A364" s="29" t="s">
        <v>186</v>
      </c>
      <c r="B364" s="41" t="s">
        <v>48</v>
      </c>
      <c r="C364" s="38">
        <v>52934.654600000002</v>
      </c>
      <c r="D364" s="38">
        <v>5.9999999999999995E-4</v>
      </c>
      <c r="E364" s="1">
        <f t="shared" si="29"/>
        <v>34097.030367684674</v>
      </c>
      <c r="F364" s="1">
        <f t="shared" si="30"/>
        <v>34097</v>
      </c>
      <c r="G364" s="1">
        <f t="shared" si="31"/>
        <v>1.7279000006965362E-2</v>
      </c>
      <c r="O364" s="1">
        <f t="shared" ca="1" si="28"/>
        <v>8.8181733421134924E-3</v>
      </c>
      <c r="Q364" s="85">
        <f t="shared" si="33"/>
        <v>37916.154600000002</v>
      </c>
      <c r="R364" s="28"/>
    </row>
    <row r="365" spans="1:21">
      <c r="A365" s="23" t="s">
        <v>184</v>
      </c>
      <c r="B365" s="24" t="s">
        <v>48</v>
      </c>
      <c r="C365" s="25">
        <v>52934.654799999997</v>
      </c>
      <c r="D365" s="26"/>
      <c r="E365" s="27">
        <f t="shared" si="29"/>
        <v>34097.03071918284</v>
      </c>
      <c r="F365" s="1">
        <f t="shared" si="30"/>
        <v>34097</v>
      </c>
      <c r="G365" s="1">
        <f t="shared" si="31"/>
        <v>1.7479000001912937E-2</v>
      </c>
      <c r="K365" s="1">
        <f>+G365</f>
        <v>1.7479000001912937E-2</v>
      </c>
      <c r="O365" s="1">
        <f t="shared" ca="1" si="28"/>
        <v>8.8181733421134924E-3</v>
      </c>
      <c r="Q365" s="85">
        <f t="shared" si="33"/>
        <v>37916.154799999997</v>
      </c>
      <c r="R365" s="28"/>
    </row>
    <row r="366" spans="1:21">
      <c r="A366" s="38" t="s">
        <v>181</v>
      </c>
      <c r="B366" s="39" t="s">
        <v>48</v>
      </c>
      <c r="C366" s="38">
        <v>53105.346550000002</v>
      </c>
      <c r="D366" s="38">
        <v>1.4E-3</v>
      </c>
      <c r="E366" s="1">
        <f t="shared" si="29"/>
        <v>34397.019910614028</v>
      </c>
      <c r="F366" s="1">
        <f t="shared" si="30"/>
        <v>34397</v>
      </c>
      <c r="G366" s="1">
        <f t="shared" si="31"/>
        <v>1.1329000000841916E-2</v>
      </c>
      <c r="K366" s="1">
        <f>G366</f>
        <v>1.1329000000841916E-2</v>
      </c>
      <c r="O366" s="1">
        <f t="shared" ca="1" si="28"/>
        <v>8.9722345711726811E-3</v>
      </c>
      <c r="Q366" s="85">
        <f t="shared" si="33"/>
        <v>38086.846550000002</v>
      </c>
      <c r="R366" s="28"/>
    </row>
    <row r="367" spans="1:21">
      <c r="A367" s="38" t="s">
        <v>181</v>
      </c>
      <c r="B367" s="39" t="s">
        <v>48</v>
      </c>
      <c r="C367" s="38">
        <v>53208.372490000002</v>
      </c>
      <c r="D367" s="38">
        <v>1.4E-3</v>
      </c>
      <c r="E367" s="1">
        <f t="shared" si="29"/>
        <v>34578.087059067519</v>
      </c>
      <c r="F367" s="1">
        <f t="shared" si="30"/>
        <v>34578</v>
      </c>
      <c r="K367" s="1">
        <f>G367</f>
        <v>0</v>
      </c>
      <c r="O367" s="1">
        <f t="shared" ca="1" si="28"/>
        <v>9.0651848460383926E-3</v>
      </c>
      <c r="Q367" s="85">
        <f t="shared" si="33"/>
        <v>38189.872490000002</v>
      </c>
      <c r="R367" s="28"/>
      <c r="U367" s="1">
        <f>+C367-(C$7+F367*C$8)</f>
        <v>4.953600000590086E-2</v>
      </c>
    </row>
    <row r="368" spans="1:21">
      <c r="A368" s="23" t="s">
        <v>184</v>
      </c>
      <c r="B368" s="24" t="s">
        <v>48</v>
      </c>
      <c r="C368" s="25">
        <v>53239.635999999999</v>
      </c>
      <c r="D368" s="26"/>
      <c r="E368" s="27">
        <f t="shared" si="29"/>
        <v>34633.032392314148</v>
      </c>
      <c r="F368" s="1">
        <f t="shared" si="30"/>
        <v>34633</v>
      </c>
      <c r="G368" s="1">
        <f t="shared" ref="G368:G376" si="35">+C368-(C$7+F368*C$8)</f>
        <v>1.8431000004056841E-2</v>
      </c>
      <c r="K368" s="1">
        <f>+G368</f>
        <v>1.8431000004056841E-2</v>
      </c>
      <c r="O368" s="1">
        <f t="shared" ca="1" si="28"/>
        <v>9.093429404699243E-3</v>
      </c>
      <c r="Q368" s="85">
        <f t="shared" si="33"/>
        <v>38221.135999999999</v>
      </c>
      <c r="R368" s="28"/>
    </row>
    <row r="369" spans="1:21">
      <c r="A369" s="23" t="s">
        <v>184</v>
      </c>
      <c r="B369" s="24" t="s">
        <v>48</v>
      </c>
      <c r="C369" s="25">
        <v>53239.6371</v>
      </c>
      <c r="D369" s="26"/>
      <c r="E369" s="27">
        <f t="shared" si="29"/>
        <v>34633.034325554101</v>
      </c>
      <c r="F369" s="1">
        <f t="shared" si="30"/>
        <v>34633</v>
      </c>
      <c r="G369" s="1">
        <f t="shared" si="35"/>
        <v>1.9531000005372334E-2</v>
      </c>
      <c r="K369" s="1">
        <f>+G369</f>
        <v>1.9531000005372334E-2</v>
      </c>
      <c r="O369" s="1">
        <f t="shared" ca="1" si="28"/>
        <v>9.093429404699243E-3</v>
      </c>
      <c r="Q369" s="85">
        <f t="shared" si="33"/>
        <v>38221.1371</v>
      </c>
      <c r="R369" s="28"/>
    </row>
    <row r="370" spans="1:21">
      <c r="A370" s="23" t="s">
        <v>184</v>
      </c>
      <c r="B370" s="24" t="s">
        <v>48</v>
      </c>
      <c r="C370" s="25">
        <v>53265.808700000001</v>
      </c>
      <c r="D370" s="26"/>
      <c r="E370" s="27">
        <f t="shared" si="29"/>
        <v>34679.030673488087</v>
      </c>
      <c r="F370" s="1">
        <f t="shared" si="30"/>
        <v>34679</v>
      </c>
      <c r="G370" s="1">
        <f t="shared" si="35"/>
        <v>1.7453000000386965E-2</v>
      </c>
      <c r="K370" s="1">
        <f>+G370</f>
        <v>1.7453000000386965E-2</v>
      </c>
      <c r="O370" s="1">
        <f t="shared" ca="1" si="28"/>
        <v>9.1170521264883168E-3</v>
      </c>
      <c r="Q370" s="85">
        <f t="shared" si="33"/>
        <v>38247.308700000001</v>
      </c>
      <c r="R370" s="28"/>
    </row>
    <row r="371" spans="1:21">
      <c r="A371" s="29" t="s">
        <v>186</v>
      </c>
      <c r="B371" s="41" t="s">
        <v>48</v>
      </c>
      <c r="C371" s="38">
        <v>53293.688300000002</v>
      </c>
      <c r="D371" s="38">
        <v>4.0000000000000002E-4</v>
      </c>
      <c r="E371" s="1">
        <f t="shared" si="29"/>
        <v>34728.028815820238</v>
      </c>
      <c r="F371" s="1">
        <f t="shared" si="30"/>
        <v>34728</v>
      </c>
      <c r="G371" s="1">
        <f t="shared" si="35"/>
        <v>1.6396000006352551E-2</v>
      </c>
      <c r="O371" s="1">
        <f t="shared" ca="1" si="28"/>
        <v>9.1422154605679852E-3</v>
      </c>
      <c r="Q371" s="85">
        <f t="shared" si="33"/>
        <v>38275.188300000002</v>
      </c>
      <c r="R371" s="28"/>
    </row>
    <row r="372" spans="1:21">
      <c r="A372" s="29" t="s">
        <v>186</v>
      </c>
      <c r="B372" s="41" t="s">
        <v>48</v>
      </c>
      <c r="C372" s="38">
        <v>53297.672299999998</v>
      </c>
      <c r="D372" s="38">
        <v>8.9999999999999998E-4</v>
      </c>
      <c r="E372" s="1">
        <f t="shared" si="29"/>
        <v>34735.03065942815</v>
      </c>
      <c r="F372" s="1">
        <f t="shared" si="30"/>
        <v>34735</v>
      </c>
      <c r="G372" s="1">
        <f t="shared" si="35"/>
        <v>1.7444999997678678E-2</v>
      </c>
      <c r="O372" s="1">
        <f t="shared" ref="O372:O403" ca="1" si="36">+C$11+C$12*F372</f>
        <v>9.1458102225793654E-3</v>
      </c>
      <c r="Q372" s="85">
        <f t="shared" si="33"/>
        <v>38279.172299999998</v>
      </c>
      <c r="R372" s="28"/>
    </row>
    <row r="373" spans="1:21">
      <c r="A373" s="29" t="s">
        <v>186</v>
      </c>
      <c r="B373" s="41" t="s">
        <v>48</v>
      </c>
      <c r="C373" s="38">
        <v>53301.654699999999</v>
      </c>
      <c r="D373" s="38">
        <v>4.0000000000000002E-4</v>
      </c>
      <c r="E373" s="1">
        <f t="shared" si="29"/>
        <v>34742.029691050688</v>
      </c>
      <c r="F373" s="1">
        <f t="shared" si="30"/>
        <v>34742</v>
      </c>
      <c r="G373" s="1">
        <f t="shared" si="35"/>
        <v>1.6894000000320375E-2</v>
      </c>
      <c r="O373" s="1">
        <f t="shared" ca="1" si="36"/>
        <v>9.1494049845907491E-3</v>
      </c>
      <c r="Q373" s="85">
        <f t="shared" si="33"/>
        <v>38283.154699999999</v>
      </c>
      <c r="R373" s="28"/>
    </row>
    <row r="374" spans="1:21">
      <c r="A374" s="23" t="s">
        <v>184</v>
      </c>
      <c r="B374" s="24" t="s">
        <v>48</v>
      </c>
      <c r="C374" s="25">
        <v>53309.620999999999</v>
      </c>
      <c r="D374" s="26"/>
      <c r="E374" s="27">
        <f t="shared" si="29"/>
        <v>34756.030390532047</v>
      </c>
      <c r="F374" s="1">
        <f t="shared" si="30"/>
        <v>34756</v>
      </c>
      <c r="G374" s="1">
        <f t="shared" si="35"/>
        <v>1.7292000004090369E-2</v>
      </c>
      <c r="K374" s="1">
        <f>+G374</f>
        <v>1.7292000004090369E-2</v>
      </c>
      <c r="O374" s="1">
        <f t="shared" ca="1" si="36"/>
        <v>9.1565945086135095E-3</v>
      </c>
      <c r="Q374" s="85">
        <f t="shared" si="33"/>
        <v>38291.120999999999</v>
      </c>
      <c r="R374" s="28"/>
    </row>
    <row r="375" spans="1:21">
      <c r="A375" s="23" t="s">
        <v>184</v>
      </c>
      <c r="B375" s="24" t="s">
        <v>48</v>
      </c>
      <c r="C375" s="25">
        <v>53321.569499999998</v>
      </c>
      <c r="D375" s="26"/>
      <c r="E375" s="27">
        <f t="shared" si="29"/>
        <v>34777.029770137771</v>
      </c>
      <c r="F375" s="1">
        <f t="shared" si="30"/>
        <v>34777</v>
      </c>
      <c r="G375" s="1">
        <f t="shared" si="35"/>
        <v>1.6939000001002569E-2</v>
      </c>
      <c r="K375" s="1">
        <f>+G375</f>
        <v>1.6939000001002569E-2</v>
      </c>
      <c r="O375" s="1">
        <f t="shared" ca="1" si="36"/>
        <v>9.1673787946476536E-3</v>
      </c>
      <c r="Q375" s="85">
        <f t="shared" si="33"/>
        <v>38303.069499999998</v>
      </c>
      <c r="R375" s="28"/>
    </row>
    <row r="376" spans="1:21">
      <c r="A376" s="23" t="s">
        <v>184</v>
      </c>
      <c r="B376" s="24" t="s">
        <v>48</v>
      </c>
      <c r="C376" s="25">
        <v>53342.623</v>
      </c>
      <c r="D376" s="26"/>
      <c r="E376" s="27">
        <f t="shared" si="29"/>
        <v>34814.031104073343</v>
      </c>
      <c r="F376" s="1">
        <f t="shared" si="30"/>
        <v>34814</v>
      </c>
      <c r="G376" s="1">
        <f t="shared" si="35"/>
        <v>1.7698000003292691E-2</v>
      </c>
      <c r="K376" s="1">
        <f>+G376</f>
        <v>1.7698000003292691E-2</v>
      </c>
      <c r="O376" s="1">
        <f t="shared" ca="1" si="36"/>
        <v>9.1863796795649544E-3</v>
      </c>
      <c r="Q376" s="85">
        <f t="shared" si="33"/>
        <v>38324.123</v>
      </c>
      <c r="R376" s="28"/>
    </row>
    <row r="377" spans="1:21">
      <c r="A377" s="38" t="s">
        <v>181</v>
      </c>
      <c r="B377" s="39" t="s">
        <v>48</v>
      </c>
      <c r="C377" s="38">
        <v>53475.402730000002</v>
      </c>
      <c r="D377" s="38" t="s">
        <v>35</v>
      </c>
      <c r="E377" s="1">
        <f t="shared" si="29"/>
        <v>35047.390266664101</v>
      </c>
      <c r="F377" s="1">
        <f t="shared" si="30"/>
        <v>35047.5</v>
      </c>
      <c r="K377" s="1">
        <f>G377</f>
        <v>0</v>
      </c>
      <c r="O377" s="1">
        <f t="shared" ca="1" si="36"/>
        <v>9.3062906695160243E-3</v>
      </c>
      <c r="Q377" s="85">
        <f t="shared" si="33"/>
        <v>38456.902730000002</v>
      </c>
      <c r="R377" s="28"/>
      <c r="U377" s="11">
        <v>-6.2437499989755452E-2</v>
      </c>
    </row>
    <row r="378" spans="1:21">
      <c r="A378" s="29" t="s">
        <v>186</v>
      </c>
      <c r="B378" s="41" t="s">
        <v>48</v>
      </c>
      <c r="C378" s="38">
        <v>53525.838900000002</v>
      </c>
      <c r="D378" s="38">
        <v>5.0000000000000001E-4</v>
      </c>
      <c r="E378" s="1">
        <f t="shared" si="29"/>
        <v>35136.031374726939</v>
      </c>
      <c r="F378" s="1">
        <f t="shared" si="30"/>
        <v>35136</v>
      </c>
      <c r="G378" s="1">
        <f t="shared" ref="G378:G384" si="37">+C378-(C$7+F378*C$8)</f>
        <v>1.7852000004495494E-2</v>
      </c>
      <c r="O378" s="1">
        <f t="shared" ca="1" si="36"/>
        <v>9.3517387320884819E-3</v>
      </c>
      <c r="Q378" s="85">
        <f t="shared" si="33"/>
        <v>38507.338900000002</v>
      </c>
      <c r="R378" s="28"/>
    </row>
    <row r="379" spans="1:21">
      <c r="A379" s="29" t="s">
        <v>186</v>
      </c>
      <c r="B379" s="41" t="s">
        <v>48</v>
      </c>
      <c r="C379" s="38">
        <v>53529.820899999999</v>
      </c>
      <c r="D379" s="38">
        <v>4.0000000000000002E-4</v>
      </c>
      <c r="E379" s="1">
        <f t="shared" si="29"/>
        <v>35143.029703353124</v>
      </c>
      <c r="F379" s="1">
        <f t="shared" si="30"/>
        <v>35143</v>
      </c>
      <c r="G379" s="1">
        <f t="shared" si="37"/>
        <v>1.6901000002690125E-2</v>
      </c>
      <c r="O379" s="1">
        <f t="shared" ca="1" si="36"/>
        <v>9.3553334940998656E-3</v>
      </c>
      <c r="Q379" s="85">
        <f t="shared" si="33"/>
        <v>38511.320899999999</v>
      </c>
      <c r="R379" s="28"/>
    </row>
    <row r="380" spans="1:21">
      <c r="A380" s="29" t="s">
        <v>186</v>
      </c>
      <c r="B380" s="41" t="s">
        <v>48</v>
      </c>
      <c r="C380" s="38">
        <v>53538.924500000001</v>
      </c>
      <c r="D380" s="38">
        <v>5.9999999999999995E-4</v>
      </c>
      <c r="E380" s="1">
        <f t="shared" si="29"/>
        <v>35159.029197195756</v>
      </c>
      <c r="F380" s="1">
        <f t="shared" si="30"/>
        <v>35159</v>
      </c>
      <c r="G380" s="1">
        <f t="shared" si="37"/>
        <v>1.6613000007055234E-2</v>
      </c>
      <c r="O380" s="1">
        <f t="shared" ca="1" si="36"/>
        <v>9.3635500929830223E-3</v>
      </c>
      <c r="Q380" s="85">
        <f t="shared" si="33"/>
        <v>38520.424500000001</v>
      </c>
      <c r="R380" s="28"/>
    </row>
    <row r="381" spans="1:21">
      <c r="A381" s="23" t="s">
        <v>184</v>
      </c>
      <c r="B381" s="24" t="s">
        <v>48</v>
      </c>
      <c r="C381" s="25">
        <v>53540.632299999997</v>
      </c>
      <c r="D381" s="26"/>
      <c r="E381" s="27">
        <f t="shared" si="29"/>
        <v>35162.030640095749</v>
      </c>
      <c r="F381" s="1">
        <f t="shared" si="30"/>
        <v>35162</v>
      </c>
      <c r="G381" s="1">
        <f t="shared" si="37"/>
        <v>1.7434000001230743E-2</v>
      </c>
      <c r="K381" s="1">
        <f>+G381</f>
        <v>1.7434000001230743E-2</v>
      </c>
      <c r="O381" s="1">
        <f t="shared" ca="1" si="36"/>
        <v>9.3650907052736133E-3</v>
      </c>
      <c r="Q381" s="85">
        <f t="shared" si="33"/>
        <v>38522.132299999997</v>
      </c>
      <c r="R381" s="28"/>
    </row>
    <row r="382" spans="1:21">
      <c r="A382" s="23" t="s">
        <v>184</v>
      </c>
      <c r="B382" s="24" t="s">
        <v>48</v>
      </c>
      <c r="C382" s="25">
        <v>53553.714</v>
      </c>
      <c r="D382" s="26"/>
      <c r="E382" s="27">
        <f t="shared" si="29"/>
        <v>35185.021608350195</v>
      </c>
      <c r="F382" s="1">
        <f t="shared" si="30"/>
        <v>35185</v>
      </c>
      <c r="G382" s="1">
        <f t="shared" si="37"/>
        <v>1.2295000000449363E-2</v>
      </c>
      <c r="K382" s="1">
        <f>+G382</f>
        <v>1.2295000000449363E-2</v>
      </c>
      <c r="O382" s="1">
        <f t="shared" ca="1" si="36"/>
        <v>9.3769020661681503E-3</v>
      </c>
      <c r="Q382" s="85">
        <f t="shared" si="33"/>
        <v>38535.214</v>
      </c>
      <c r="R382" s="28"/>
    </row>
    <row r="383" spans="1:21">
      <c r="A383" s="23" t="s">
        <v>184</v>
      </c>
      <c r="B383" s="24" t="s">
        <v>48</v>
      </c>
      <c r="C383" s="25">
        <v>53603.789299999997</v>
      </c>
      <c r="D383" s="26"/>
      <c r="E383" s="27">
        <f t="shared" si="29"/>
        <v>35273.028490684417</v>
      </c>
      <c r="F383" s="1">
        <f t="shared" si="30"/>
        <v>35273</v>
      </c>
      <c r="G383" s="1">
        <f t="shared" si="37"/>
        <v>1.6211000001931097E-2</v>
      </c>
      <c r="K383" s="1">
        <f>+G383</f>
        <v>1.6211000001931097E-2</v>
      </c>
      <c r="O383" s="1">
        <f t="shared" ca="1" si="36"/>
        <v>9.4220933600255123E-3</v>
      </c>
      <c r="Q383" s="85">
        <f t="shared" si="33"/>
        <v>38585.289299999997</v>
      </c>
      <c r="R383" s="28"/>
    </row>
    <row r="384" spans="1:21">
      <c r="A384" s="32" t="s">
        <v>189</v>
      </c>
      <c r="B384" s="33" t="s">
        <v>48</v>
      </c>
      <c r="C384" s="32">
        <v>53612.324699999997</v>
      </c>
      <c r="D384" s="32">
        <v>2.0000000000000001E-4</v>
      </c>
      <c r="E384" s="1">
        <f t="shared" si="29"/>
        <v>35288.02937821731</v>
      </c>
      <c r="F384" s="1">
        <f t="shared" si="30"/>
        <v>35288</v>
      </c>
      <c r="G384" s="1">
        <f t="shared" si="37"/>
        <v>1.6715999998268671E-2</v>
      </c>
      <c r="O384" s="1">
        <f t="shared" ca="1" si="36"/>
        <v>9.4297964214784744E-3</v>
      </c>
      <c r="Q384" s="85">
        <f t="shared" si="33"/>
        <v>38593.824699999997</v>
      </c>
      <c r="R384" s="28"/>
    </row>
    <row r="385" spans="1:21">
      <c r="A385" s="38" t="s">
        <v>181</v>
      </c>
      <c r="B385" s="39" t="s">
        <v>48</v>
      </c>
      <c r="C385" s="38">
        <v>53616.3992</v>
      </c>
      <c r="D385" s="38">
        <v>5.9999999999999995E-4</v>
      </c>
      <c r="E385" s="1">
        <f t="shared" si="29"/>
        <v>35295.190274748551</v>
      </c>
      <c r="F385" s="1">
        <f t="shared" si="30"/>
        <v>35295</v>
      </c>
      <c r="K385" s="1">
        <f>G385</f>
        <v>0</v>
      </c>
      <c r="O385" s="1">
        <f t="shared" ca="1" si="36"/>
        <v>9.4333911834898546E-3</v>
      </c>
      <c r="Q385" s="85">
        <f t="shared" si="33"/>
        <v>38597.8992</v>
      </c>
      <c r="R385" s="28"/>
      <c r="U385" s="1">
        <f>+C385-(C$7+F385*C$8)</f>
        <v>0.10826500000257511</v>
      </c>
    </row>
    <row r="386" spans="1:21">
      <c r="A386" s="23" t="s">
        <v>190</v>
      </c>
      <c r="B386" s="24" t="s">
        <v>48</v>
      </c>
      <c r="C386" s="25">
        <v>53676.620999999999</v>
      </c>
      <c r="D386" s="26"/>
      <c r="E386" s="27">
        <f t="shared" si="29"/>
        <v>35401.029538148978</v>
      </c>
      <c r="F386" s="1">
        <f t="shared" si="30"/>
        <v>35401</v>
      </c>
      <c r="G386" s="1">
        <f>+C386-(C$7+F386*C$8)</f>
        <v>1.6807000007247552E-2</v>
      </c>
      <c r="K386" s="1">
        <f>+G386</f>
        <v>1.6807000007247552E-2</v>
      </c>
      <c r="O386" s="1">
        <f t="shared" ca="1" si="36"/>
        <v>9.4878261510907662E-3</v>
      </c>
      <c r="Q386" s="85">
        <f t="shared" si="33"/>
        <v>38658.120999999999</v>
      </c>
      <c r="R386" s="28"/>
    </row>
    <row r="387" spans="1:21">
      <c r="A387" s="38" t="s">
        <v>181</v>
      </c>
      <c r="B387" s="39" t="s">
        <v>48</v>
      </c>
      <c r="C387" s="38">
        <v>53730.557460000004</v>
      </c>
      <c r="D387" s="38">
        <v>2.8999999999999998E-3</v>
      </c>
      <c r="E387" s="1">
        <f t="shared" si="29"/>
        <v>35495.822373913223</v>
      </c>
      <c r="F387" s="1">
        <f t="shared" si="30"/>
        <v>35496</v>
      </c>
      <c r="K387" s="1">
        <f>G387</f>
        <v>0</v>
      </c>
      <c r="O387" s="1">
        <f t="shared" ca="1" si="36"/>
        <v>9.5366122069595119E-3</v>
      </c>
      <c r="Q387" s="85">
        <f t="shared" si="33"/>
        <v>38712.057460000004</v>
      </c>
      <c r="R387" s="28"/>
      <c r="U387" s="1">
        <f>+C387-(C$7+F387*C$8)</f>
        <v>-0.10106799999630312</v>
      </c>
    </row>
    <row r="388" spans="1:21">
      <c r="A388" s="23" t="s">
        <v>190</v>
      </c>
      <c r="B388" s="24" t="s">
        <v>48</v>
      </c>
      <c r="C388" s="25">
        <v>53932.669300000001</v>
      </c>
      <c r="D388" s="26"/>
      <c r="E388" s="27">
        <f t="shared" si="29"/>
        <v>35851.032086510742</v>
      </c>
      <c r="F388" s="1">
        <f t="shared" si="30"/>
        <v>35851</v>
      </c>
      <c r="G388" s="1">
        <f t="shared" ref="G388:G451" si="38">+C388-(C$7+F388*C$8)</f>
        <v>1.8257000003359281E-2</v>
      </c>
      <c r="K388" s="1">
        <f>+G388</f>
        <v>1.8257000003359281E-2</v>
      </c>
      <c r="O388" s="1">
        <f t="shared" ca="1" si="36"/>
        <v>9.7189179946795511E-3</v>
      </c>
      <c r="Q388" s="85">
        <f t="shared" si="33"/>
        <v>38914.169300000001</v>
      </c>
      <c r="R388" s="28"/>
    </row>
    <row r="389" spans="1:21">
      <c r="A389" s="23" t="s">
        <v>191</v>
      </c>
      <c r="B389" s="24" t="s">
        <v>48</v>
      </c>
      <c r="C389" s="25">
        <v>54029.964999999997</v>
      </c>
      <c r="D389" s="26"/>
      <c r="E389" s="27">
        <f t="shared" si="29"/>
        <v>36022.028390507439</v>
      </c>
      <c r="F389" s="1">
        <f t="shared" si="30"/>
        <v>36022</v>
      </c>
      <c r="G389" s="1">
        <f t="shared" si="38"/>
        <v>1.6153999997186475E-2</v>
      </c>
      <c r="I389" s="1">
        <f>G389</f>
        <v>1.6153999997186475E-2</v>
      </c>
      <c r="O389" s="1">
        <f t="shared" ca="1" si="36"/>
        <v>9.8067328952432878E-3</v>
      </c>
      <c r="Q389" s="85">
        <f t="shared" si="33"/>
        <v>39011.464999999997</v>
      </c>
      <c r="R389" s="28"/>
    </row>
    <row r="390" spans="1:21">
      <c r="A390" s="23" t="s">
        <v>191</v>
      </c>
      <c r="B390" s="24" t="s">
        <v>48</v>
      </c>
      <c r="C390" s="25">
        <v>54033.95</v>
      </c>
      <c r="D390" s="26"/>
      <c r="E390" s="27">
        <f t="shared" si="29"/>
        <v>36029.031991606222</v>
      </c>
      <c r="F390" s="1">
        <f t="shared" si="30"/>
        <v>36029</v>
      </c>
      <c r="G390" s="1">
        <f t="shared" si="38"/>
        <v>1.8202999999630265E-2</v>
      </c>
      <c r="I390" s="1">
        <f>G390</f>
        <v>1.8202999999630265E-2</v>
      </c>
      <c r="O390" s="1">
        <f t="shared" ca="1" si="36"/>
        <v>9.8103276572546715E-3</v>
      </c>
      <c r="Q390" s="85">
        <f t="shared" si="33"/>
        <v>39015.449999999997</v>
      </c>
      <c r="R390" s="28"/>
    </row>
    <row r="391" spans="1:21">
      <c r="A391" s="23" t="s">
        <v>190</v>
      </c>
      <c r="B391" s="24" t="s">
        <v>48</v>
      </c>
      <c r="C391" s="25">
        <v>54267.803699999997</v>
      </c>
      <c r="D391" s="26"/>
      <c r="E391" s="27">
        <f t="shared" si="29"/>
        <v>36440.027733205854</v>
      </c>
      <c r="F391" s="1">
        <f t="shared" si="30"/>
        <v>36440</v>
      </c>
      <c r="G391" s="1">
        <f t="shared" si="38"/>
        <v>1.5780000001541339E-2</v>
      </c>
      <c r="K391" s="1">
        <f>+G391</f>
        <v>1.5780000001541339E-2</v>
      </c>
      <c r="O391" s="1">
        <f t="shared" ca="1" si="36"/>
        <v>1.0021391541065759E-2</v>
      </c>
      <c r="Q391" s="85">
        <f t="shared" si="33"/>
        <v>39249.303699999997</v>
      </c>
      <c r="R391" s="28"/>
    </row>
    <row r="392" spans="1:21">
      <c r="A392" s="38" t="s">
        <v>181</v>
      </c>
      <c r="B392" s="39" t="s">
        <v>48</v>
      </c>
      <c r="C392" s="38">
        <v>54314.456980000003</v>
      </c>
      <c r="D392" s="38">
        <v>5.0000000000000001E-4</v>
      </c>
      <c r="E392" s="1">
        <f t="shared" si="29"/>
        <v>36522.020446648741</v>
      </c>
      <c r="F392" s="1">
        <f t="shared" si="30"/>
        <v>36522</v>
      </c>
      <c r="G392" s="1">
        <f t="shared" si="38"/>
        <v>1.1634000009507872E-2</v>
      </c>
      <c r="K392" s="1">
        <f>G392</f>
        <v>1.1634000009507872E-2</v>
      </c>
      <c r="O392" s="1">
        <f t="shared" ca="1" si="36"/>
        <v>1.0063501610341939E-2</v>
      </c>
      <c r="Q392" s="85">
        <f t="shared" si="33"/>
        <v>39295.956980000003</v>
      </c>
      <c r="R392" s="28"/>
    </row>
    <row r="393" spans="1:21">
      <c r="A393" s="23" t="s">
        <v>192</v>
      </c>
      <c r="B393" s="24" t="s">
        <v>48</v>
      </c>
      <c r="C393" s="25">
        <v>54338.360800000002</v>
      </c>
      <c r="D393" s="26"/>
      <c r="E393" s="27">
        <f t="shared" si="29"/>
        <v>36564.031191947892</v>
      </c>
      <c r="F393" s="1">
        <f t="shared" si="30"/>
        <v>36564</v>
      </c>
      <c r="G393" s="1">
        <f t="shared" si="38"/>
        <v>1.7748000005667564E-2</v>
      </c>
      <c r="K393" s="1">
        <f>G393</f>
        <v>1.7748000005667564E-2</v>
      </c>
      <c r="O393" s="1">
        <f t="shared" ca="1" si="36"/>
        <v>1.0085070182410224E-2</v>
      </c>
      <c r="Q393" s="85">
        <f t="shared" si="33"/>
        <v>39319.860800000002</v>
      </c>
      <c r="R393" s="28"/>
    </row>
    <row r="394" spans="1:21">
      <c r="A394" s="23" t="s">
        <v>192</v>
      </c>
      <c r="B394" s="24" t="s">
        <v>48</v>
      </c>
      <c r="C394" s="25">
        <v>54359.411699999997</v>
      </c>
      <c r="D394" s="26"/>
      <c r="E394" s="27">
        <f t="shared" si="29"/>
        <v>36601.027956407197</v>
      </c>
      <c r="F394" s="1">
        <f t="shared" si="30"/>
        <v>36601</v>
      </c>
      <c r="G394" s="1">
        <f t="shared" si="38"/>
        <v>1.5907000000879634E-2</v>
      </c>
      <c r="K394" s="1">
        <f>G394</f>
        <v>1.5907000000879634E-2</v>
      </c>
      <c r="O394" s="1">
        <f t="shared" ca="1" si="36"/>
        <v>1.0104071067327525E-2</v>
      </c>
      <c r="Q394" s="85">
        <f t="shared" si="33"/>
        <v>39340.911699999997</v>
      </c>
      <c r="R394" s="28"/>
    </row>
    <row r="395" spans="1:21">
      <c r="A395" s="42" t="s">
        <v>193</v>
      </c>
      <c r="B395" s="39" t="s">
        <v>48</v>
      </c>
      <c r="C395" s="38">
        <v>54382.74</v>
      </c>
      <c r="D395" s="38">
        <v>1E-4</v>
      </c>
      <c r="E395" s="1">
        <f t="shared" si="29"/>
        <v>36642.027230563472</v>
      </c>
      <c r="F395" s="1">
        <f t="shared" si="30"/>
        <v>36642</v>
      </c>
      <c r="G395" s="1">
        <f t="shared" si="38"/>
        <v>1.5493999999307562E-2</v>
      </c>
      <c r="K395" s="1">
        <f>G395</f>
        <v>1.5493999999307562E-2</v>
      </c>
      <c r="O395" s="1">
        <f t="shared" ca="1" si="36"/>
        <v>1.0125126101965615E-2</v>
      </c>
      <c r="Q395" s="85">
        <f t="shared" si="33"/>
        <v>39364.239999999998</v>
      </c>
      <c r="R395" s="28"/>
    </row>
    <row r="396" spans="1:21">
      <c r="A396" s="23" t="s">
        <v>192</v>
      </c>
      <c r="B396" s="24" t="s">
        <v>48</v>
      </c>
      <c r="C396" s="25">
        <v>54387.294800000003</v>
      </c>
      <c r="D396" s="26"/>
      <c r="E396" s="27">
        <f t="shared" si="29"/>
        <v>36650.032249957396</v>
      </c>
      <c r="F396" s="1">
        <f t="shared" si="30"/>
        <v>36650</v>
      </c>
      <c r="G396" s="1">
        <f t="shared" si="38"/>
        <v>1.8350000005739275E-2</v>
      </c>
      <c r="K396" s="1">
        <f>G396</f>
        <v>1.8350000005739275E-2</v>
      </c>
      <c r="O396" s="1">
        <f t="shared" ca="1" si="36"/>
        <v>1.0129234401407193E-2</v>
      </c>
      <c r="Q396" s="85">
        <f t="shared" si="33"/>
        <v>39368.794800000003</v>
      </c>
      <c r="R396" s="28"/>
    </row>
    <row r="397" spans="1:21">
      <c r="A397" s="38" t="s">
        <v>195</v>
      </c>
      <c r="B397" s="39" t="s">
        <v>48</v>
      </c>
      <c r="C397" s="38">
        <v>54410.345600000001</v>
      </c>
      <c r="D397" s="38">
        <v>5.0000000000000001E-3</v>
      </c>
      <c r="E397" s="1">
        <f t="shared" si="29"/>
        <v>36690.543820398503</v>
      </c>
      <c r="F397" s="1">
        <f t="shared" si="30"/>
        <v>36690.5</v>
      </c>
      <c r="G397" s="1">
        <f t="shared" si="38"/>
        <v>2.4933500004408415E-2</v>
      </c>
      <c r="J397" s="1">
        <f>G397</f>
        <v>2.4933500004408415E-2</v>
      </c>
      <c r="O397" s="1">
        <f t="shared" ca="1" si="36"/>
        <v>1.0150032667330184E-2</v>
      </c>
      <c r="Q397" s="85">
        <f t="shared" si="33"/>
        <v>39391.845600000001</v>
      </c>
      <c r="R397" s="28"/>
    </row>
    <row r="398" spans="1:21">
      <c r="A398" s="42" t="s">
        <v>196</v>
      </c>
      <c r="B398" s="39" t="s">
        <v>48</v>
      </c>
      <c r="C398" s="38">
        <v>54630.821400000001</v>
      </c>
      <c r="D398" s="38">
        <v>2.0000000000000001E-4</v>
      </c>
      <c r="E398" s="1">
        <f t="shared" si="29"/>
        <v>37078.028024949352</v>
      </c>
      <c r="F398" s="1">
        <f t="shared" si="30"/>
        <v>37078</v>
      </c>
      <c r="G398" s="1">
        <f t="shared" si="38"/>
        <v>1.5945999999530613E-2</v>
      </c>
      <c r="K398" s="1">
        <f t="shared" ref="K398:K405" si="39">G398</f>
        <v>1.5945999999530613E-2</v>
      </c>
      <c r="O398" s="1">
        <f t="shared" ca="1" si="36"/>
        <v>1.0349028421531636E-2</v>
      </c>
      <c r="Q398" s="85">
        <f t="shared" si="33"/>
        <v>39612.321400000001</v>
      </c>
      <c r="R398" s="28"/>
    </row>
    <row r="399" spans="1:21">
      <c r="A399" s="23" t="s">
        <v>197</v>
      </c>
      <c r="B399" s="24" t="s">
        <v>48</v>
      </c>
      <c r="C399" s="25">
        <v>54709.341500000002</v>
      </c>
      <c r="D399" s="26"/>
      <c r="E399" s="27">
        <f t="shared" si="29"/>
        <v>37216.026383452881</v>
      </c>
      <c r="F399" s="1">
        <f t="shared" si="30"/>
        <v>37216</v>
      </c>
      <c r="G399" s="1">
        <f t="shared" si="38"/>
        <v>1.501200001075631E-2</v>
      </c>
      <c r="K399" s="1">
        <f t="shared" si="39"/>
        <v>1.501200001075631E-2</v>
      </c>
      <c r="O399" s="1">
        <f t="shared" ca="1" si="36"/>
        <v>1.0419896586898864E-2</v>
      </c>
      <c r="Q399" s="85">
        <f t="shared" si="33"/>
        <v>39690.841500000002</v>
      </c>
      <c r="R399" s="28"/>
    </row>
    <row r="400" spans="1:21">
      <c r="A400" s="42" t="s">
        <v>198</v>
      </c>
      <c r="B400" s="39" t="s">
        <v>48</v>
      </c>
      <c r="C400" s="38">
        <v>54797.535799999998</v>
      </c>
      <c r="D400" s="38">
        <v>1E-4</v>
      </c>
      <c r="E400" s="1">
        <f t="shared" si="29"/>
        <v>37371.027060086861</v>
      </c>
      <c r="F400" s="1">
        <f t="shared" si="30"/>
        <v>37371</v>
      </c>
      <c r="G400" s="1">
        <f t="shared" si="38"/>
        <v>1.5397000002849381E-2</v>
      </c>
      <c r="K400" s="1">
        <f t="shared" si="39"/>
        <v>1.5397000002849381E-2</v>
      </c>
      <c r="O400" s="1">
        <f t="shared" ca="1" si="36"/>
        <v>1.0499494888579444E-2</v>
      </c>
      <c r="Q400" s="85">
        <f t="shared" si="33"/>
        <v>39779.035799999998</v>
      </c>
      <c r="R400" s="28"/>
    </row>
    <row r="401" spans="1:18">
      <c r="A401" s="42" t="s">
        <v>199</v>
      </c>
      <c r="B401" s="39" t="s">
        <v>48</v>
      </c>
      <c r="C401" s="38">
        <v>55058.704400000002</v>
      </c>
      <c r="D401" s="38">
        <v>1E-4</v>
      </c>
      <c r="E401" s="1">
        <f t="shared" si="29"/>
        <v>37830.028488926939</v>
      </c>
      <c r="F401" s="1">
        <f t="shared" si="30"/>
        <v>37830</v>
      </c>
      <c r="G401" s="1">
        <f t="shared" si="38"/>
        <v>1.6210000001592562E-2</v>
      </c>
      <c r="K401" s="1">
        <f t="shared" si="39"/>
        <v>1.6210000001592562E-2</v>
      </c>
      <c r="O401" s="1">
        <f t="shared" ca="1" si="36"/>
        <v>1.0735208569040006E-2</v>
      </c>
      <c r="Q401" s="85">
        <f t="shared" si="33"/>
        <v>40040.204400000002</v>
      </c>
      <c r="R401" s="28"/>
    </row>
    <row r="402" spans="1:18">
      <c r="A402" s="42" t="s">
        <v>200</v>
      </c>
      <c r="B402" s="39" t="s">
        <v>48</v>
      </c>
      <c r="C402" s="38">
        <v>55094.549899999998</v>
      </c>
      <c r="D402" s="38">
        <v>1E-4</v>
      </c>
      <c r="E402" s="1">
        <f t="shared" si="29"/>
        <v>37893.026627744104</v>
      </c>
      <c r="F402" s="1">
        <f t="shared" si="30"/>
        <v>37893</v>
      </c>
      <c r="G402" s="1">
        <f t="shared" si="38"/>
        <v>1.5150999999605119E-2</v>
      </c>
      <c r="K402" s="1">
        <f t="shared" si="39"/>
        <v>1.5150999999605119E-2</v>
      </c>
      <c r="O402" s="1">
        <f t="shared" ca="1" si="36"/>
        <v>1.0767561427142434E-2</v>
      </c>
      <c r="Q402" s="85">
        <f t="shared" si="33"/>
        <v>40076.049899999998</v>
      </c>
      <c r="R402" s="28"/>
    </row>
    <row r="403" spans="1:18">
      <c r="A403" s="42" t="s">
        <v>201</v>
      </c>
      <c r="B403" s="39" t="s">
        <v>48</v>
      </c>
      <c r="C403" s="38">
        <v>55101.377090000002</v>
      </c>
      <c r="D403" s="38">
        <v>4.0000000000000002E-4</v>
      </c>
      <c r="E403" s="1">
        <f t="shared" si="29"/>
        <v>37905.025351805743</v>
      </c>
      <c r="F403" s="1">
        <f t="shared" si="30"/>
        <v>37905</v>
      </c>
      <c r="G403" s="1">
        <f t="shared" si="38"/>
        <v>1.4425000008486677E-2</v>
      </c>
      <c r="K403" s="1">
        <f t="shared" si="39"/>
        <v>1.4425000008486677E-2</v>
      </c>
      <c r="O403" s="1">
        <f t="shared" ca="1" si="36"/>
        <v>1.0773723876304802E-2</v>
      </c>
      <c r="Q403" s="85">
        <f t="shared" si="33"/>
        <v>40082.877090000002</v>
      </c>
      <c r="R403" s="28"/>
    </row>
    <row r="404" spans="1:18">
      <c r="A404" s="42" t="s">
        <v>201</v>
      </c>
      <c r="B404" s="39" t="s">
        <v>48</v>
      </c>
      <c r="C404" s="38">
        <v>55101.377489999999</v>
      </c>
      <c r="D404" s="38">
        <v>2.0000000000000001E-4</v>
      </c>
      <c r="E404" s="1">
        <f t="shared" si="29"/>
        <v>37905.026054802081</v>
      </c>
      <c r="F404" s="1">
        <f t="shared" si="30"/>
        <v>37905</v>
      </c>
      <c r="G404" s="1">
        <f t="shared" si="38"/>
        <v>1.4825000005657785E-2</v>
      </c>
      <c r="K404" s="1">
        <f t="shared" si="39"/>
        <v>1.4825000005657785E-2</v>
      </c>
      <c r="O404" s="1">
        <f t="shared" ref="O404:O435" ca="1" si="40">+C$11+C$12*F404</f>
        <v>1.0773723876304802E-2</v>
      </c>
      <c r="Q404" s="85">
        <f t="shared" si="33"/>
        <v>40082.877489999999</v>
      </c>
      <c r="R404" s="28"/>
    </row>
    <row r="405" spans="1:18">
      <c r="A405" s="42" t="s">
        <v>201</v>
      </c>
      <c r="B405" s="39" t="s">
        <v>48</v>
      </c>
      <c r="C405" s="38">
        <v>55101.377890000003</v>
      </c>
      <c r="D405" s="38">
        <v>4.0000000000000002E-4</v>
      </c>
      <c r="E405" s="1">
        <f t="shared" ref="E405:E468" si="41">+(C405-C$7)/C$8</f>
        <v>37905.026757798441</v>
      </c>
      <c r="F405" s="1">
        <f t="shared" ref="F405:F468" si="42">ROUND(2*E405,0)/2</f>
        <v>37905</v>
      </c>
      <c r="G405" s="1">
        <f t="shared" si="38"/>
        <v>1.522500001010485E-2</v>
      </c>
      <c r="K405" s="1">
        <f t="shared" si="39"/>
        <v>1.522500001010485E-2</v>
      </c>
      <c r="O405" s="1">
        <f t="shared" ca="1" si="40"/>
        <v>1.0773723876304802E-2</v>
      </c>
      <c r="Q405" s="85">
        <f t="shared" ref="Q405:Q468" si="43">+C405-15018.5</f>
        <v>40082.877890000003</v>
      </c>
      <c r="R405" s="28"/>
    </row>
    <row r="406" spans="1:18">
      <c r="A406" s="32" t="s">
        <v>202</v>
      </c>
      <c r="B406" s="33" t="s">
        <v>48</v>
      </c>
      <c r="C406" s="32">
        <v>55378.477599999998</v>
      </c>
      <c r="D406" s="32">
        <v>1E-4</v>
      </c>
      <c r="E406" s="1">
        <f t="shared" si="41"/>
        <v>38392.02696693984</v>
      </c>
      <c r="F406" s="1">
        <f t="shared" si="42"/>
        <v>38392</v>
      </c>
      <c r="G406" s="1">
        <f t="shared" si="38"/>
        <v>1.5343999999458902E-2</v>
      </c>
      <c r="J406" s="1">
        <f>G406</f>
        <v>1.5343999999458902E-2</v>
      </c>
      <c r="O406" s="1">
        <f t="shared" ca="1" si="40"/>
        <v>1.1023816604810884E-2</v>
      </c>
      <c r="Q406" s="85">
        <f t="shared" si="43"/>
        <v>40359.977599999998</v>
      </c>
      <c r="R406" s="28"/>
    </row>
    <row r="407" spans="1:18">
      <c r="A407" s="42" t="s">
        <v>201</v>
      </c>
      <c r="B407" s="39" t="s">
        <v>48</v>
      </c>
      <c r="C407" s="38">
        <v>55378.478260000004</v>
      </c>
      <c r="D407" s="38">
        <v>2.9999999999999997E-4</v>
      </c>
      <c r="E407" s="1">
        <f t="shared" si="41"/>
        <v>38392.028126883823</v>
      </c>
      <c r="F407" s="1">
        <f t="shared" si="42"/>
        <v>38392</v>
      </c>
      <c r="G407" s="1">
        <f t="shared" si="38"/>
        <v>1.6004000004613772E-2</v>
      </c>
      <c r="K407" s="1">
        <f>G407</f>
        <v>1.6004000004613772E-2</v>
      </c>
      <c r="O407" s="1">
        <f t="shared" ca="1" si="40"/>
        <v>1.1023816604810884E-2</v>
      </c>
      <c r="Q407" s="85">
        <f t="shared" si="43"/>
        <v>40359.978260000004</v>
      </c>
      <c r="R407" s="28"/>
    </row>
    <row r="408" spans="1:18">
      <c r="A408" s="42" t="s">
        <v>201</v>
      </c>
      <c r="B408" s="39" t="s">
        <v>48</v>
      </c>
      <c r="C408" s="38">
        <v>55378.478360000001</v>
      </c>
      <c r="D408" s="38">
        <v>2.9999999999999997E-4</v>
      </c>
      <c r="E408" s="1">
        <f t="shared" si="41"/>
        <v>38392.028302632905</v>
      </c>
      <c r="F408" s="1">
        <f t="shared" si="42"/>
        <v>38392</v>
      </c>
      <c r="G408" s="1">
        <f t="shared" si="38"/>
        <v>1.610400000208756E-2</v>
      </c>
      <c r="K408" s="1">
        <f>G408</f>
        <v>1.610400000208756E-2</v>
      </c>
      <c r="O408" s="1">
        <f t="shared" ca="1" si="40"/>
        <v>1.1023816604810884E-2</v>
      </c>
      <c r="Q408" s="85">
        <f t="shared" si="43"/>
        <v>40359.978360000001</v>
      </c>
      <c r="R408" s="28"/>
    </row>
    <row r="409" spans="1:18">
      <c r="A409" s="42" t="s">
        <v>201</v>
      </c>
      <c r="B409" s="39" t="s">
        <v>48</v>
      </c>
      <c r="C409" s="38">
        <v>55378.478459999998</v>
      </c>
      <c r="D409" s="38">
        <v>2.9999999999999997E-4</v>
      </c>
      <c r="E409" s="1">
        <f t="shared" si="41"/>
        <v>38392.028478381988</v>
      </c>
      <c r="F409" s="1">
        <f t="shared" si="42"/>
        <v>38392</v>
      </c>
      <c r="G409" s="1">
        <f t="shared" si="38"/>
        <v>1.6203999999561347E-2</v>
      </c>
      <c r="K409" s="1">
        <f>G409</f>
        <v>1.6203999999561347E-2</v>
      </c>
      <c r="O409" s="1">
        <f t="shared" ca="1" si="40"/>
        <v>1.1023816604810884E-2</v>
      </c>
      <c r="Q409" s="85">
        <f t="shared" si="43"/>
        <v>40359.978459999998</v>
      </c>
      <c r="R409" s="28"/>
    </row>
    <row r="410" spans="1:18">
      <c r="A410" t="s">
        <v>203</v>
      </c>
      <c r="B410" s="14" t="s">
        <v>48</v>
      </c>
      <c r="C410" s="26">
        <v>55437.656199999998</v>
      </c>
      <c r="D410" s="26">
        <v>1E-4</v>
      </c>
      <c r="E410" s="1">
        <f t="shared" si="41"/>
        <v>38496.032815869439</v>
      </c>
      <c r="F410" s="1">
        <f t="shared" si="42"/>
        <v>38496</v>
      </c>
      <c r="G410" s="1">
        <f t="shared" si="38"/>
        <v>1.8672000005608425E-2</v>
      </c>
      <c r="K410" s="1">
        <f>G410</f>
        <v>1.8672000005608425E-2</v>
      </c>
      <c r="O410" s="1">
        <f t="shared" ca="1" si="40"/>
        <v>1.1077224497551403E-2</v>
      </c>
      <c r="Q410" s="85">
        <f t="shared" si="43"/>
        <v>40419.156199999998</v>
      </c>
      <c r="R410" s="28"/>
    </row>
    <row r="411" spans="1:18">
      <c r="A411" t="s">
        <v>203</v>
      </c>
      <c r="B411" s="14" t="s">
        <v>48</v>
      </c>
      <c r="C411" s="26">
        <v>55439.361299999997</v>
      </c>
      <c r="D411" s="26">
        <v>1E-4</v>
      </c>
      <c r="E411" s="1">
        <f t="shared" si="41"/>
        <v>38499.029513544105</v>
      </c>
      <c r="F411" s="1">
        <f t="shared" si="42"/>
        <v>38499</v>
      </c>
      <c r="G411" s="1">
        <f t="shared" si="38"/>
        <v>1.6793000002508052E-2</v>
      </c>
      <c r="K411" s="1">
        <f>G411</f>
        <v>1.6793000002508052E-2</v>
      </c>
      <c r="O411" s="1">
        <f t="shared" ca="1" si="40"/>
        <v>1.1078765109841997E-2</v>
      </c>
      <c r="Q411" s="85">
        <f t="shared" si="43"/>
        <v>40420.861299999997</v>
      </c>
      <c r="R411" s="28"/>
    </row>
    <row r="412" spans="1:18">
      <c r="A412" s="23" t="s">
        <v>204</v>
      </c>
      <c r="B412" s="24" t="s">
        <v>48</v>
      </c>
      <c r="C412" s="25">
        <v>55538.932999999997</v>
      </c>
      <c r="D412" s="26"/>
      <c r="E412" s="27">
        <f t="shared" si="41"/>
        <v>38674.025866750562</v>
      </c>
      <c r="F412" s="1">
        <f t="shared" si="42"/>
        <v>38674</v>
      </c>
      <c r="G412" s="1">
        <f t="shared" si="38"/>
        <v>1.4717999998538289E-2</v>
      </c>
      <c r="I412" s="1">
        <f>G412</f>
        <v>1.4717999998538289E-2</v>
      </c>
      <c r="O412" s="1">
        <f t="shared" ca="1" si="40"/>
        <v>1.1168634160126523E-2</v>
      </c>
      <c r="Q412" s="85">
        <f t="shared" si="43"/>
        <v>40520.432999999997</v>
      </c>
      <c r="R412" s="28"/>
    </row>
    <row r="413" spans="1:18">
      <c r="A413" t="s">
        <v>205</v>
      </c>
      <c r="B413" s="14" t="s">
        <v>48</v>
      </c>
      <c r="C413" s="26">
        <v>55798.398659999999</v>
      </c>
      <c r="D413" s="26">
        <v>2.0000000000000001E-4</v>
      </c>
      <c r="E413" s="1">
        <f t="shared" si="41"/>
        <v>39130.034394096241</v>
      </c>
      <c r="F413" s="1">
        <f t="shared" si="42"/>
        <v>39130</v>
      </c>
      <c r="G413" s="1">
        <f t="shared" si="38"/>
        <v>1.9570000004023314E-2</v>
      </c>
      <c r="K413" s="1">
        <f>G413</f>
        <v>1.9570000004023314E-2</v>
      </c>
      <c r="O413" s="1">
        <f t="shared" ca="1" si="40"/>
        <v>1.140280722829649E-2</v>
      </c>
      <c r="Q413" s="85">
        <f t="shared" si="43"/>
        <v>40779.898659999999</v>
      </c>
      <c r="R413" s="28"/>
    </row>
    <row r="414" spans="1:18">
      <c r="A414" s="23" t="s">
        <v>206</v>
      </c>
      <c r="B414" s="24" t="s">
        <v>48</v>
      </c>
      <c r="C414" s="25">
        <v>55820.020600000003</v>
      </c>
      <c r="D414" s="26"/>
      <c r="E414" s="27">
        <f t="shared" si="41"/>
        <v>39168.034756139365</v>
      </c>
      <c r="F414" s="1">
        <f t="shared" si="42"/>
        <v>39168</v>
      </c>
      <c r="G414" s="1">
        <f t="shared" si="38"/>
        <v>1.9776000008278061E-2</v>
      </c>
      <c r="K414" s="1">
        <f>G414</f>
        <v>1.9776000008278061E-2</v>
      </c>
      <c r="O414" s="1">
        <f t="shared" ca="1" si="40"/>
        <v>1.1422321650643989E-2</v>
      </c>
      <c r="Q414" s="85">
        <f t="shared" si="43"/>
        <v>40801.520600000003</v>
      </c>
      <c r="R414" s="28"/>
    </row>
    <row r="415" spans="1:18">
      <c r="A415" t="s">
        <v>207</v>
      </c>
      <c r="B415" s="14" t="s">
        <v>48</v>
      </c>
      <c r="C415" s="26">
        <v>55837.658499999998</v>
      </c>
      <c r="D415" s="26">
        <v>1E-4</v>
      </c>
      <c r="E415" s="1">
        <f t="shared" si="41"/>
        <v>39199.033204274921</v>
      </c>
      <c r="F415" s="1">
        <f t="shared" si="42"/>
        <v>39199</v>
      </c>
      <c r="G415" s="1">
        <f t="shared" si="38"/>
        <v>1.8893000000389293E-2</v>
      </c>
      <c r="K415" s="1">
        <f>G415</f>
        <v>1.8893000000389293E-2</v>
      </c>
      <c r="O415" s="1">
        <f t="shared" ca="1" si="40"/>
        <v>1.1438241310980105E-2</v>
      </c>
      <c r="Q415" s="85">
        <f t="shared" si="43"/>
        <v>40819.158499999998</v>
      </c>
      <c r="R415" s="28"/>
    </row>
    <row r="416" spans="1:18">
      <c r="A416" t="s">
        <v>208</v>
      </c>
      <c r="B416" s="14" t="s">
        <v>48</v>
      </c>
      <c r="C416" s="26">
        <v>55837.658499999998</v>
      </c>
      <c r="D416" s="26">
        <v>1E-4</v>
      </c>
      <c r="E416" s="1">
        <f t="shared" si="41"/>
        <v>39199.033204274921</v>
      </c>
      <c r="F416" s="1">
        <f t="shared" si="42"/>
        <v>39199</v>
      </c>
      <c r="G416" s="1">
        <f t="shared" si="38"/>
        <v>1.8893000000389293E-2</v>
      </c>
      <c r="K416" s="1">
        <f>G416</f>
        <v>1.8893000000389293E-2</v>
      </c>
      <c r="O416" s="1">
        <f t="shared" ca="1" si="40"/>
        <v>1.1438241310980105E-2</v>
      </c>
      <c r="Q416" s="85">
        <f t="shared" si="43"/>
        <v>40819.158499999998</v>
      </c>
      <c r="R416" s="28"/>
    </row>
    <row r="417" spans="1:18">
      <c r="A417" s="23" t="s">
        <v>209</v>
      </c>
      <c r="B417" s="24" t="s">
        <v>48</v>
      </c>
      <c r="C417" s="25">
        <v>55849.607100000001</v>
      </c>
      <c r="D417" s="26"/>
      <c r="E417" s="27">
        <f t="shared" si="41"/>
        <v>39220.032759629743</v>
      </c>
      <c r="F417" s="1">
        <f t="shared" si="42"/>
        <v>39220</v>
      </c>
      <c r="G417" s="1">
        <f t="shared" si="38"/>
        <v>1.8640000002051238E-2</v>
      </c>
      <c r="I417" s="1">
        <f>G417</f>
        <v>1.8640000002051238E-2</v>
      </c>
      <c r="O417" s="1">
        <f t="shared" ca="1" si="40"/>
        <v>1.1449025597014249E-2</v>
      </c>
      <c r="Q417" s="85">
        <f t="shared" si="43"/>
        <v>40831.107100000001</v>
      </c>
      <c r="R417" s="28"/>
    </row>
    <row r="418" spans="1:18">
      <c r="A418" s="42" t="s">
        <v>210</v>
      </c>
      <c r="B418" s="39" t="s">
        <v>48</v>
      </c>
      <c r="C418" s="38">
        <v>55849.607199999999</v>
      </c>
      <c r="D418" s="38">
        <v>1E-4</v>
      </c>
      <c r="E418" s="27">
        <f t="shared" si="41"/>
        <v>39220.032935378826</v>
      </c>
      <c r="F418" s="1">
        <f t="shared" si="42"/>
        <v>39220</v>
      </c>
      <c r="G418" s="1">
        <f t="shared" si="38"/>
        <v>1.8739999999525025E-2</v>
      </c>
      <c r="K418" s="1">
        <f>G418</f>
        <v>1.8739999999525025E-2</v>
      </c>
      <c r="O418" s="1">
        <f t="shared" ca="1" si="40"/>
        <v>1.1449025597014249E-2</v>
      </c>
      <c r="Q418" s="85">
        <f t="shared" si="43"/>
        <v>40831.107199999999</v>
      </c>
      <c r="R418" s="28"/>
    </row>
    <row r="419" spans="1:18">
      <c r="A419" s="42" t="s">
        <v>211</v>
      </c>
      <c r="B419" s="39" t="s">
        <v>48</v>
      </c>
      <c r="C419" s="38">
        <v>56132.3992</v>
      </c>
      <c r="D419" s="38">
        <v>1.6999999999999999E-3</v>
      </c>
      <c r="E419" s="27">
        <f t="shared" si="41"/>
        <v>39717.037292198678</v>
      </c>
      <c r="F419" s="1">
        <f t="shared" si="42"/>
        <v>39717</v>
      </c>
      <c r="G419" s="1">
        <f t="shared" si="38"/>
        <v>2.1219000002020039E-2</v>
      </c>
      <c r="J419" s="1">
        <f>G419</f>
        <v>2.1219000002020039E-2</v>
      </c>
      <c r="O419" s="1">
        <f t="shared" ca="1" si="40"/>
        <v>1.1704253699822306E-2</v>
      </c>
      <c r="Q419" s="85">
        <f t="shared" si="43"/>
        <v>41113.8992</v>
      </c>
      <c r="R419" s="28"/>
    </row>
    <row r="420" spans="1:18">
      <c r="A420" s="38" t="s">
        <v>212</v>
      </c>
      <c r="B420" s="39" t="s">
        <v>48</v>
      </c>
      <c r="C420" s="38">
        <v>56206.36421</v>
      </c>
      <c r="D420" s="38">
        <v>1.2999999999999999E-4</v>
      </c>
      <c r="E420" s="27">
        <f t="shared" si="41"/>
        <v>39847.030121635951</v>
      </c>
      <c r="F420" s="1">
        <f t="shared" si="42"/>
        <v>39847</v>
      </c>
      <c r="G420" s="1">
        <f t="shared" si="38"/>
        <v>1.7139000003226101E-2</v>
      </c>
      <c r="K420" s="1">
        <f>G420</f>
        <v>1.7139000003226101E-2</v>
      </c>
      <c r="O420" s="1">
        <f t="shared" ca="1" si="40"/>
        <v>1.1771013565747956E-2</v>
      </c>
      <c r="Q420" s="85">
        <f t="shared" si="43"/>
        <v>41187.86421</v>
      </c>
      <c r="R420" s="28"/>
    </row>
    <row r="421" spans="1:18">
      <c r="A421" s="42" t="s">
        <v>213</v>
      </c>
      <c r="B421" s="39" t="s">
        <v>48</v>
      </c>
      <c r="C421" s="38">
        <v>56497.686500000003</v>
      </c>
      <c r="D421" s="38">
        <v>1E-4</v>
      </c>
      <c r="E421" s="27">
        <f t="shared" si="41"/>
        <v>40359.026385210374</v>
      </c>
      <c r="F421" s="1">
        <f t="shared" si="42"/>
        <v>40359</v>
      </c>
      <c r="G421" s="1">
        <f t="shared" si="38"/>
        <v>1.5013000003818888E-2</v>
      </c>
      <c r="K421" s="1">
        <f>G421</f>
        <v>1.5013000003818888E-2</v>
      </c>
      <c r="O421" s="1">
        <f t="shared" ca="1" si="40"/>
        <v>1.2033944730008971E-2</v>
      </c>
      <c r="Q421" s="85">
        <f t="shared" si="43"/>
        <v>41479.186500000003</v>
      </c>
      <c r="R421" s="28"/>
    </row>
    <row r="422" spans="1:18">
      <c r="A422" s="42" t="s">
        <v>213</v>
      </c>
      <c r="B422" s="39" t="s">
        <v>48</v>
      </c>
      <c r="C422" s="38">
        <v>56558.567799999997</v>
      </c>
      <c r="D422" s="38">
        <v>2.0000000000000001E-4</v>
      </c>
      <c r="E422" s="27">
        <f t="shared" si="41"/>
        <v>40466.024713836552</v>
      </c>
      <c r="F422" s="1">
        <f t="shared" si="42"/>
        <v>40466</v>
      </c>
      <c r="G422" s="1">
        <f t="shared" si="38"/>
        <v>1.4062000002013519E-2</v>
      </c>
      <c r="K422" s="1">
        <f>G422</f>
        <v>1.4062000002013519E-2</v>
      </c>
      <c r="O422" s="1">
        <f t="shared" ca="1" si="40"/>
        <v>1.2088893235040081E-2</v>
      </c>
      <c r="Q422" s="85">
        <f t="shared" si="43"/>
        <v>41540.067799999997</v>
      </c>
      <c r="R422" s="28"/>
    </row>
    <row r="423" spans="1:18">
      <c r="A423" s="38" t="s">
        <v>214</v>
      </c>
      <c r="B423" s="39" t="s">
        <v>48</v>
      </c>
      <c r="C423" s="44">
        <v>56565.396809999998</v>
      </c>
      <c r="D423" s="38">
        <v>1E-4</v>
      </c>
      <c r="E423" s="27">
        <f t="shared" si="41"/>
        <v>40478.026636531562</v>
      </c>
      <c r="F423" s="1">
        <f t="shared" si="42"/>
        <v>40478</v>
      </c>
      <c r="G423" s="1">
        <f t="shared" si="38"/>
        <v>1.5156000001297798E-2</v>
      </c>
      <c r="K423" s="1">
        <f>G423</f>
        <v>1.5156000001297798E-2</v>
      </c>
      <c r="O423" s="1">
        <f t="shared" ca="1" si="40"/>
        <v>1.2095055684202449E-2</v>
      </c>
      <c r="Q423" s="85">
        <f t="shared" si="43"/>
        <v>41546.896809999998</v>
      </c>
      <c r="R423" s="28"/>
    </row>
    <row r="424" spans="1:18">
      <c r="A424" s="38" t="s">
        <v>214</v>
      </c>
      <c r="B424" s="39" t="s">
        <v>48</v>
      </c>
      <c r="C424" s="44">
        <v>56569.379659999999</v>
      </c>
      <c r="D424" s="38">
        <v>1E-4</v>
      </c>
      <c r="E424" s="27">
        <f t="shared" si="41"/>
        <v>40485.026459024986</v>
      </c>
      <c r="F424" s="1">
        <f t="shared" si="42"/>
        <v>40485</v>
      </c>
      <c r="G424" s="1">
        <f t="shared" si="38"/>
        <v>1.5055000003485475E-2</v>
      </c>
      <c r="K424" s="1">
        <f>G424</f>
        <v>1.5055000003485475E-2</v>
      </c>
      <c r="O424" s="1">
        <f t="shared" ca="1" si="40"/>
        <v>1.2098650446213829E-2</v>
      </c>
      <c r="Q424" s="85">
        <f t="shared" si="43"/>
        <v>41550.879659999999</v>
      </c>
      <c r="R424" s="28"/>
    </row>
    <row r="425" spans="1:18">
      <c r="A425" s="45" t="s">
        <v>215</v>
      </c>
      <c r="B425" s="41" t="s">
        <v>48</v>
      </c>
      <c r="C425" s="45">
        <v>56817.460599999999</v>
      </c>
      <c r="D425" s="45">
        <v>8.0000000000000004E-4</v>
      </c>
      <c r="E425" s="27">
        <f t="shared" si="41"/>
        <v>40921.026444965057</v>
      </c>
      <c r="F425" s="1">
        <f t="shared" si="42"/>
        <v>40921</v>
      </c>
      <c r="G425" s="1">
        <f t="shared" si="38"/>
        <v>1.5047000000777189E-2</v>
      </c>
      <c r="J425" s="1">
        <f>G425</f>
        <v>1.5047000000777189E-2</v>
      </c>
      <c r="O425" s="1">
        <f t="shared" ca="1" si="40"/>
        <v>1.2322552765779853E-2</v>
      </c>
      <c r="Q425" s="85">
        <f t="shared" si="43"/>
        <v>41798.960599999999</v>
      </c>
      <c r="R425" s="28"/>
    </row>
    <row r="426" spans="1:18">
      <c r="A426" s="45" t="s">
        <v>215</v>
      </c>
      <c r="B426" s="41" t="s">
        <v>48</v>
      </c>
      <c r="C426" s="45">
        <v>56862.411899999999</v>
      </c>
      <c r="D426" s="45">
        <v>2.9999999999999997E-4</v>
      </c>
      <c r="E426" s="27">
        <f t="shared" si="41"/>
        <v>41000.027944104768</v>
      </c>
      <c r="F426" s="1">
        <f t="shared" si="42"/>
        <v>41000</v>
      </c>
      <c r="G426" s="1">
        <f t="shared" si="38"/>
        <v>1.5900000005785841E-2</v>
      </c>
      <c r="J426" s="1">
        <f>G426</f>
        <v>1.5900000005785841E-2</v>
      </c>
      <c r="O426" s="1">
        <f t="shared" ca="1" si="40"/>
        <v>1.2363122222765439E-2</v>
      </c>
      <c r="Q426" s="85">
        <f t="shared" si="43"/>
        <v>41843.911899999999</v>
      </c>
      <c r="R426" s="28"/>
    </row>
    <row r="427" spans="1:18">
      <c r="A427" s="38" t="s">
        <v>214</v>
      </c>
      <c r="B427" s="39" t="s">
        <v>48</v>
      </c>
      <c r="C427" s="44">
        <v>56878.339220000002</v>
      </c>
      <c r="D427" s="38">
        <v>2.0000000000000001E-4</v>
      </c>
      <c r="E427" s="27">
        <f t="shared" si="41"/>
        <v>41028.020063515731</v>
      </c>
      <c r="F427" s="1">
        <f t="shared" si="42"/>
        <v>41028</v>
      </c>
      <c r="G427" s="1">
        <f t="shared" si="38"/>
        <v>1.1416000001190696E-2</v>
      </c>
      <c r="K427" s="1">
        <f t="shared" ref="K427:K448" si="44">G427</f>
        <v>1.1416000001190696E-2</v>
      </c>
      <c r="O427" s="1">
        <f t="shared" ca="1" si="40"/>
        <v>1.2377501270810963E-2</v>
      </c>
      <c r="Q427" s="85">
        <f t="shared" si="43"/>
        <v>41859.839220000002</v>
      </c>
      <c r="R427" s="28"/>
    </row>
    <row r="428" spans="1:18">
      <c r="A428" s="42" t="s">
        <v>216</v>
      </c>
      <c r="B428" s="39" t="s">
        <v>48</v>
      </c>
      <c r="C428" s="38">
        <v>56929.552300000003</v>
      </c>
      <c r="D428" s="38">
        <v>2.0000000000000001E-4</v>
      </c>
      <c r="E428" s="27">
        <f t="shared" si="41"/>
        <v>41118.026583806844</v>
      </c>
      <c r="F428" s="1">
        <f t="shared" si="42"/>
        <v>41118</v>
      </c>
      <c r="G428" s="1">
        <f t="shared" si="38"/>
        <v>1.5126000005693641E-2</v>
      </c>
      <c r="K428" s="1">
        <f t="shared" si="44"/>
        <v>1.5126000005693641E-2</v>
      </c>
      <c r="O428" s="1">
        <f t="shared" ca="1" si="40"/>
        <v>1.2423719639528721E-2</v>
      </c>
      <c r="Q428" s="85">
        <f t="shared" si="43"/>
        <v>41911.052300000003</v>
      </c>
      <c r="R428" s="28"/>
    </row>
    <row r="429" spans="1:18">
      <c r="A429" s="46" t="s">
        <v>218</v>
      </c>
      <c r="B429" s="47" t="s">
        <v>48</v>
      </c>
      <c r="C429" s="46">
        <v>57224.857400000001</v>
      </c>
      <c r="D429" s="46">
        <v>1E-4</v>
      </c>
      <c r="E429" s="27">
        <f t="shared" si="41"/>
        <v>41637.022599575044</v>
      </c>
      <c r="F429" s="1">
        <f t="shared" si="42"/>
        <v>41637</v>
      </c>
      <c r="G429" s="1">
        <f t="shared" si="38"/>
        <v>1.2859000002208631E-2</v>
      </c>
      <c r="K429" s="1">
        <f t="shared" si="44"/>
        <v>1.2859000002208631E-2</v>
      </c>
      <c r="O429" s="1">
        <f t="shared" ca="1" si="40"/>
        <v>1.2690245565801117E-2</v>
      </c>
      <c r="Q429" s="85">
        <f t="shared" si="43"/>
        <v>42206.357400000001</v>
      </c>
      <c r="R429" s="28"/>
    </row>
    <row r="430" spans="1:18">
      <c r="A430" s="46" t="s">
        <v>218</v>
      </c>
      <c r="B430" s="47" t="s">
        <v>48</v>
      </c>
      <c r="C430" s="46">
        <v>57235.669099999999</v>
      </c>
      <c r="D430" s="46">
        <v>1E-4</v>
      </c>
      <c r="E430" s="27">
        <f t="shared" si="41"/>
        <v>41656.024063564932</v>
      </c>
      <c r="F430" s="1">
        <f t="shared" si="42"/>
        <v>41656</v>
      </c>
      <c r="G430" s="1">
        <f t="shared" si="38"/>
        <v>1.3692000007722527E-2</v>
      </c>
      <c r="K430" s="1">
        <f t="shared" si="44"/>
        <v>1.3692000007722527E-2</v>
      </c>
      <c r="O430" s="1">
        <f t="shared" ca="1" si="40"/>
        <v>1.2700002776974865E-2</v>
      </c>
      <c r="Q430" s="85">
        <f t="shared" si="43"/>
        <v>42217.169099999999</v>
      </c>
      <c r="R430" s="28"/>
    </row>
    <row r="431" spans="1:18">
      <c r="A431" s="48" t="s">
        <v>219</v>
      </c>
      <c r="B431" s="49" t="s">
        <v>48</v>
      </c>
      <c r="C431" s="50">
        <v>57237.376600000003</v>
      </c>
      <c r="D431" s="50">
        <v>5.0000000000000001E-4</v>
      </c>
      <c r="E431" s="27">
        <f t="shared" si="41"/>
        <v>41659.024979217684</v>
      </c>
      <c r="F431" s="1">
        <f t="shared" si="42"/>
        <v>41659</v>
      </c>
      <c r="G431" s="1">
        <f t="shared" si="38"/>
        <v>1.4213000002200715E-2</v>
      </c>
      <c r="K431" s="1">
        <f t="shared" si="44"/>
        <v>1.4213000002200715E-2</v>
      </c>
      <c r="O431" s="1">
        <f t="shared" ca="1" si="40"/>
        <v>1.2701543389265459E-2</v>
      </c>
      <c r="Q431" s="85">
        <f t="shared" si="43"/>
        <v>42218.876600000003</v>
      </c>
      <c r="R431" s="28"/>
    </row>
    <row r="432" spans="1:18">
      <c r="A432" s="46" t="s">
        <v>218</v>
      </c>
      <c r="B432" s="47" t="s">
        <v>48</v>
      </c>
      <c r="C432" s="46">
        <v>57244.773500000003</v>
      </c>
      <c r="D432" s="46">
        <v>1E-4</v>
      </c>
      <c r="E432" s="27">
        <f t="shared" si="41"/>
        <v>41672.024963400268</v>
      </c>
      <c r="F432" s="1">
        <f t="shared" si="42"/>
        <v>41672</v>
      </c>
      <c r="G432" s="1">
        <f t="shared" si="38"/>
        <v>1.4204000006429851E-2</v>
      </c>
      <c r="K432" s="1">
        <f t="shared" si="44"/>
        <v>1.4204000006429851E-2</v>
      </c>
      <c r="O432" s="1">
        <f t="shared" ca="1" si="40"/>
        <v>1.2708219375858022E-2</v>
      </c>
      <c r="Q432" s="85">
        <f t="shared" si="43"/>
        <v>42226.273500000003</v>
      </c>
      <c r="R432" s="28"/>
    </row>
    <row r="433" spans="1:18">
      <c r="A433" s="48" t="s">
        <v>219</v>
      </c>
      <c r="B433" s="49" t="s">
        <v>48</v>
      </c>
      <c r="C433" s="50">
        <v>57563.408799999997</v>
      </c>
      <c r="D433" s="50">
        <v>1E-3</v>
      </c>
      <c r="E433" s="27">
        <f t="shared" si="41"/>
        <v>42232.02359255738</v>
      </c>
      <c r="F433" s="1">
        <f t="shared" si="42"/>
        <v>42232</v>
      </c>
      <c r="G433" s="1">
        <f t="shared" si="38"/>
        <v>1.3423999997030478E-2</v>
      </c>
      <c r="K433" s="1">
        <f t="shared" si="44"/>
        <v>1.3423999997030478E-2</v>
      </c>
      <c r="O433" s="1">
        <f t="shared" ca="1" si="40"/>
        <v>1.2995800336768511E-2</v>
      </c>
      <c r="Q433" s="85">
        <f t="shared" si="43"/>
        <v>42544.908799999997</v>
      </c>
      <c r="R433" s="28"/>
    </row>
    <row r="434" spans="1:18">
      <c r="A434" s="46" t="s">
        <v>220</v>
      </c>
      <c r="B434" s="47" t="s">
        <v>48</v>
      </c>
      <c r="C434" s="46">
        <v>57586.738299999997</v>
      </c>
      <c r="D434" s="46">
        <v>2.0000000000000001E-4</v>
      </c>
      <c r="E434" s="27">
        <f t="shared" si="41"/>
        <v>42273.02497570269</v>
      </c>
      <c r="F434" s="1">
        <f t="shared" si="42"/>
        <v>42273</v>
      </c>
      <c r="G434" s="1">
        <f t="shared" si="38"/>
        <v>1.4211000001523644E-2</v>
      </c>
      <c r="K434" s="1">
        <f t="shared" si="44"/>
        <v>1.4211000001523644E-2</v>
      </c>
      <c r="O434" s="1">
        <f t="shared" ca="1" si="40"/>
        <v>1.3016855371406601E-2</v>
      </c>
      <c r="Q434" s="85">
        <f t="shared" si="43"/>
        <v>42568.238299999997</v>
      </c>
      <c r="R434" s="28"/>
    </row>
    <row r="435" spans="1:18">
      <c r="A435" s="46" t="s">
        <v>221</v>
      </c>
      <c r="B435" s="47" t="s">
        <v>48</v>
      </c>
      <c r="C435" s="46">
        <v>57606.653100000003</v>
      </c>
      <c r="D435" s="46">
        <v>1E-4</v>
      </c>
      <c r="E435" s="27">
        <f t="shared" si="41"/>
        <v>42308.025054789789</v>
      </c>
      <c r="F435" s="1">
        <f t="shared" si="42"/>
        <v>42308</v>
      </c>
      <c r="G435" s="1">
        <f t="shared" si="38"/>
        <v>1.4256000002205838E-2</v>
      </c>
      <c r="K435" s="1">
        <f t="shared" si="44"/>
        <v>1.4256000002205838E-2</v>
      </c>
      <c r="O435" s="1">
        <f t="shared" ca="1" si="40"/>
        <v>1.3034829181463505E-2</v>
      </c>
      <c r="Q435" s="85">
        <f t="shared" si="43"/>
        <v>42588.153100000003</v>
      </c>
      <c r="R435" s="28"/>
    </row>
    <row r="436" spans="1:18">
      <c r="A436" s="51" t="s">
        <v>222</v>
      </c>
      <c r="B436" s="52" t="s">
        <v>48</v>
      </c>
      <c r="C436" s="51">
        <v>57925.858399999997</v>
      </c>
      <c r="D436" s="51">
        <v>1E-4</v>
      </c>
      <c r="E436" s="27">
        <f t="shared" si="41"/>
        <v>42869.025453740207</v>
      </c>
      <c r="F436" s="1">
        <f t="shared" si="42"/>
        <v>42869</v>
      </c>
      <c r="G436" s="1">
        <f t="shared" si="38"/>
        <v>1.4483000006293878E-2</v>
      </c>
      <c r="K436" s="1">
        <f t="shared" si="44"/>
        <v>1.4483000006293878E-2</v>
      </c>
      <c r="O436" s="1">
        <f t="shared" ref="O436:O448" ca="1" si="45">+C$11+C$12*F436</f>
        <v>1.3322923679804189E-2</v>
      </c>
      <c r="Q436" s="85">
        <f t="shared" si="43"/>
        <v>42907.358399999997</v>
      </c>
      <c r="R436" s="28"/>
    </row>
    <row r="437" spans="1:18">
      <c r="A437" s="53" t="s">
        <v>223</v>
      </c>
      <c r="B437" s="54" t="s">
        <v>48</v>
      </c>
      <c r="C437" s="55">
        <v>57926.426500000001</v>
      </c>
      <c r="D437" s="55">
        <v>5.0000000000000001E-4</v>
      </c>
      <c r="E437" s="27">
        <f t="shared" si="41"/>
        <v>42870.02388430087</v>
      </c>
      <c r="F437" s="1">
        <f t="shared" si="42"/>
        <v>42870</v>
      </c>
      <c r="G437" s="1">
        <f t="shared" si="38"/>
        <v>1.359000000229571E-2</v>
      </c>
      <c r="K437" s="1">
        <f t="shared" si="44"/>
        <v>1.359000000229571E-2</v>
      </c>
      <c r="O437" s="1">
        <f t="shared" ca="1" si="45"/>
        <v>1.3323437217234387E-2</v>
      </c>
      <c r="Q437" s="85">
        <f t="shared" si="43"/>
        <v>42907.926500000001</v>
      </c>
      <c r="R437" s="28"/>
    </row>
    <row r="438" spans="1:18">
      <c r="A438" s="51" t="s">
        <v>222</v>
      </c>
      <c r="B438" s="52" t="s">
        <v>48</v>
      </c>
      <c r="C438" s="51">
        <v>57973.653599999998</v>
      </c>
      <c r="D438" s="51"/>
      <c r="E438" s="27">
        <f t="shared" si="41"/>
        <v>42953.025081152147</v>
      </c>
      <c r="F438" s="1">
        <f t="shared" si="42"/>
        <v>42953</v>
      </c>
      <c r="G438" s="1">
        <f t="shared" si="38"/>
        <v>1.4271000000007916E-2</v>
      </c>
      <c r="K438" s="1">
        <f t="shared" si="44"/>
        <v>1.4271000000007916E-2</v>
      </c>
      <c r="O438" s="1">
        <f t="shared" ca="1" si="45"/>
        <v>1.3366060823940762E-2</v>
      </c>
      <c r="Q438" s="85">
        <f t="shared" si="43"/>
        <v>42955.153599999998</v>
      </c>
      <c r="R438" s="28"/>
    </row>
    <row r="439" spans="1:18">
      <c r="A439" s="51" t="s">
        <v>224</v>
      </c>
      <c r="B439" s="56" t="s">
        <v>48</v>
      </c>
      <c r="C439" s="51">
        <v>58067.538</v>
      </c>
      <c r="D439" s="51">
        <v>1E-4</v>
      </c>
      <c r="E439" s="27">
        <f t="shared" si="41"/>
        <v>43118.026056559582</v>
      </c>
      <c r="F439" s="1">
        <f t="shared" si="42"/>
        <v>43118</v>
      </c>
      <c r="G439" s="1">
        <f t="shared" si="38"/>
        <v>1.482600000599632E-2</v>
      </c>
      <c r="K439" s="1">
        <f t="shared" si="44"/>
        <v>1.482600000599632E-2</v>
      </c>
      <c r="O439" s="1">
        <f t="shared" ca="1" si="45"/>
        <v>1.3450794499923317E-2</v>
      </c>
      <c r="Q439" s="85">
        <f t="shared" si="43"/>
        <v>43049.038</v>
      </c>
    </row>
    <row r="440" spans="1:18">
      <c r="A440" s="53" t="s">
        <v>225</v>
      </c>
      <c r="B440" s="57" t="s">
        <v>48</v>
      </c>
      <c r="C440" s="53">
        <v>58373.6587</v>
      </c>
      <c r="D440" s="53">
        <v>2.9999999999999997E-4</v>
      </c>
      <c r="E440" s="27">
        <f t="shared" si="41"/>
        <v>43656.030390532054</v>
      </c>
      <c r="F440" s="1">
        <f t="shared" si="42"/>
        <v>43656</v>
      </c>
      <c r="G440" s="1">
        <f t="shared" si="38"/>
        <v>1.7292000004090369E-2</v>
      </c>
      <c r="K440" s="1">
        <f t="shared" si="44"/>
        <v>1.7292000004090369E-2</v>
      </c>
      <c r="O440" s="1">
        <f t="shared" ca="1" si="45"/>
        <v>1.3727077637369463E-2</v>
      </c>
      <c r="Q440" s="85">
        <f t="shared" si="43"/>
        <v>43355.1587</v>
      </c>
    </row>
    <row r="441" spans="1:18">
      <c r="A441" s="53" t="s">
        <v>225</v>
      </c>
      <c r="B441" s="57" t="s">
        <v>48</v>
      </c>
      <c r="C441" s="53">
        <v>58385.605199999998</v>
      </c>
      <c r="D441" s="53">
        <v>1E-4</v>
      </c>
      <c r="E441" s="27">
        <f t="shared" si="41"/>
        <v>43677.026255156044</v>
      </c>
      <c r="F441" s="1">
        <f t="shared" si="42"/>
        <v>43677</v>
      </c>
      <c r="G441" s="1">
        <f t="shared" si="38"/>
        <v>1.4939000000595115E-2</v>
      </c>
      <c r="K441" s="1">
        <f t="shared" si="44"/>
        <v>1.4939000000595115E-2</v>
      </c>
      <c r="O441" s="1">
        <f t="shared" ca="1" si="45"/>
        <v>1.3737861923403604E-2</v>
      </c>
      <c r="Q441" s="85">
        <f t="shared" si="43"/>
        <v>43367.105199999998</v>
      </c>
    </row>
    <row r="442" spans="1:18">
      <c r="A442" s="58" t="s">
        <v>227</v>
      </c>
      <c r="B442" s="59" t="s">
        <v>48</v>
      </c>
      <c r="C442" s="60">
        <v>58263.841099999998</v>
      </c>
      <c r="D442" s="60">
        <v>1E-4</v>
      </c>
      <c r="E442" s="27">
        <f t="shared" si="41"/>
        <v>43463.026961667369</v>
      </c>
      <c r="F442" s="1">
        <f t="shared" si="42"/>
        <v>43463</v>
      </c>
      <c r="G442" s="1">
        <f t="shared" si="38"/>
        <v>1.5340999998443294E-2</v>
      </c>
      <c r="K442" s="1">
        <f t="shared" si="44"/>
        <v>1.5340999998443294E-2</v>
      </c>
      <c r="O442" s="1">
        <f t="shared" ca="1" si="45"/>
        <v>1.3627964913341385E-2</v>
      </c>
      <c r="Q442" s="85">
        <f t="shared" si="43"/>
        <v>43245.341099999998</v>
      </c>
    </row>
    <row r="443" spans="1:18">
      <c r="A443" s="61" t="s">
        <v>228</v>
      </c>
      <c r="B443" s="62" t="s">
        <v>48</v>
      </c>
      <c r="C443" s="63">
        <v>58704.808299999997</v>
      </c>
      <c r="D443" s="63">
        <v>1E-4</v>
      </c>
      <c r="E443" s="27">
        <f t="shared" si="41"/>
        <v>44238.022787626564</v>
      </c>
      <c r="F443" s="1">
        <f t="shared" si="42"/>
        <v>44238</v>
      </c>
      <c r="G443" s="1">
        <f t="shared" si="38"/>
        <v>1.2966000002052169E-2</v>
      </c>
      <c r="K443" s="1">
        <f t="shared" si="44"/>
        <v>1.2966000002052169E-2</v>
      </c>
      <c r="O443" s="1">
        <f t="shared" ca="1" si="45"/>
        <v>1.4025956421744291E-2</v>
      </c>
      <c r="Q443" s="85">
        <f t="shared" si="43"/>
        <v>43686.308299999997</v>
      </c>
    </row>
    <row r="444" spans="1:18">
      <c r="A444" s="61" t="s">
        <v>229</v>
      </c>
      <c r="B444" s="62" t="s">
        <v>48</v>
      </c>
      <c r="C444" s="63">
        <v>59041.652099999999</v>
      </c>
      <c r="D444" s="63">
        <v>0</v>
      </c>
      <c r="E444" s="27">
        <f t="shared" si="41"/>
        <v>44830.022689207079</v>
      </c>
      <c r="F444" s="1">
        <f t="shared" si="42"/>
        <v>44830</v>
      </c>
      <c r="G444" s="1">
        <f t="shared" si="38"/>
        <v>1.291000000492204E-2</v>
      </c>
      <c r="K444" s="1">
        <f t="shared" si="44"/>
        <v>1.291000000492204E-2</v>
      </c>
      <c r="O444" s="1">
        <f t="shared" ca="1" si="45"/>
        <v>1.4329970580421091E-2</v>
      </c>
      <c r="Q444" s="85">
        <f t="shared" si="43"/>
        <v>44023.152099999999</v>
      </c>
    </row>
    <row r="445" spans="1:18">
      <c r="A445" s="61" t="s">
        <v>230</v>
      </c>
      <c r="B445" s="62" t="s">
        <v>48</v>
      </c>
      <c r="C445" s="63">
        <v>57739.227500000037</v>
      </c>
      <c r="D445" s="63">
        <v>1E-4</v>
      </c>
      <c r="E445" s="27">
        <f t="shared" si="41"/>
        <v>42541.023351781201</v>
      </c>
      <c r="F445" s="1">
        <f t="shared" si="42"/>
        <v>42541</v>
      </c>
      <c r="G445" s="1">
        <f t="shared" si="38"/>
        <v>1.3287000037962571E-2</v>
      </c>
      <c r="K445" s="1">
        <f t="shared" si="44"/>
        <v>1.3287000037962571E-2</v>
      </c>
      <c r="O445" s="1">
        <f t="shared" ca="1" si="45"/>
        <v>1.3154483402699476E-2</v>
      </c>
      <c r="Q445" s="85">
        <f t="shared" si="43"/>
        <v>42720.727500000037</v>
      </c>
    </row>
    <row r="446" spans="1:18">
      <c r="A446" s="61" t="s">
        <v>230</v>
      </c>
      <c r="B446" s="62" t="s">
        <v>48</v>
      </c>
      <c r="C446" s="63">
        <v>57739.227950000204</v>
      </c>
      <c r="D446" s="63">
        <v>2.0000000000000001E-4</v>
      </c>
      <c r="E446" s="27">
        <f t="shared" si="41"/>
        <v>42541.024142652386</v>
      </c>
      <c r="F446" s="1">
        <f t="shared" si="42"/>
        <v>42541</v>
      </c>
      <c r="G446" s="1">
        <f t="shared" si="38"/>
        <v>1.3737000204855576E-2</v>
      </c>
      <c r="K446" s="1">
        <f t="shared" si="44"/>
        <v>1.3737000204855576E-2</v>
      </c>
      <c r="O446" s="1">
        <f t="shared" ca="1" si="45"/>
        <v>1.3154483402699476E-2</v>
      </c>
      <c r="Q446" s="85">
        <f t="shared" si="43"/>
        <v>42720.727950000204</v>
      </c>
    </row>
    <row r="447" spans="1:18">
      <c r="A447" s="58" t="s">
        <v>1932</v>
      </c>
      <c r="B447" s="59" t="s">
        <v>48</v>
      </c>
      <c r="C447" s="60">
        <v>59115.619700000003</v>
      </c>
      <c r="D447" s="60">
        <v>1E-4</v>
      </c>
      <c r="E447" s="27">
        <f t="shared" si="41"/>
        <v>44960.020070545695</v>
      </c>
      <c r="F447" s="1">
        <f t="shared" si="42"/>
        <v>44960</v>
      </c>
      <c r="G447" s="1">
        <f t="shared" si="38"/>
        <v>1.1420000002544839E-2</v>
      </c>
      <c r="K447" s="1">
        <f t="shared" si="44"/>
        <v>1.1420000002544839E-2</v>
      </c>
      <c r="O447" s="1">
        <f t="shared" ca="1" si="45"/>
        <v>1.4396730446346737E-2</v>
      </c>
      <c r="Q447" s="85">
        <f t="shared" si="43"/>
        <v>44097.119700000003</v>
      </c>
    </row>
    <row r="448" spans="1:18">
      <c r="A448" s="58" t="s">
        <v>1933</v>
      </c>
      <c r="B448" s="59" t="s">
        <v>48</v>
      </c>
      <c r="C448" s="60">
        <v>59405.806299999997</v>
      </c>
      <c r="D448" s="60">
        <v>1E-4</v>
      </c>
      <c r="E448" s="27">
        <f t="shared" si="41"/>
        <v>45470.020369319129</v>
      </c>
      <c r="F448" s="1">
        <f t="shared" si="42"/>
        <v>45470</v>
      </c>
      <c r="G448" s="1">
        <f t="shared" si="38"/>
        <v>1.1590000001888257E-2</v>
      </c>
      <c r="K448" s="1">
        <f t="shared" si="44"/>
        <v>1.1590000001888257E-2</v>
      </c>
      <c r="O448" s="1">
        <f t="shared" ca="1" si="45"/>
        <v>1.465863453574736E-2</v>
      </c>
      <c r="Q448" s="85">
        <f t="shared" si="43"/>
        <v>44387.306299999997</v>
      </c>
    </row>
    <row r="449" spans="1:18">
      <c r="A449" s="23" t="s">
        <v>45</v>
      </c>
      <c r="B449" s="24" t="s">
        <v>46</v>
      </c>
      <c r="C449" s="25">
        <v>26501.49</v>
      </c>
      <c r="D449" s="26"/>
      <c r="E449" s="27">
        <f t="shared" si="41"/>
        <v>-12359.01496151973</v>
      </c>
      <c r="F449" s="1">
        <f t="shared" si="42"/>
        <v>-12359</v>
      </c>
      <c r="G449" s="1">
        <f t="shared" si="38"/>
        <v>-8.5129999970376957E-3</v>
      </c>
      <c r="H449" s="1">
        <f t="shared" ref="H449:H478" si="46">G449</f>
        <v>-8.5129999970376957E-3</v>
      </c>
      <c r="Q449" s="85">
        <f t="shared" si="43"/>
        <v>11482.990000000002</v>
      </c>
      <c r="R449" s="28"/>
    </row>
    <row r="450" spans="1:18">
      <c r="A450" s="23" t="s">
        <v>45</v>
      </c>
      <c r="B450" s="24" t="s">
        <v>46</v>
      </c>
      <c r="C450" s="25">
        <v>26595.386999999999</v>
      </c>
      <c r="D450" s="26"/>
      <c r="E450" s="27">
        <f t="shared" si="41"/>
        <v>-12193.9918417274</v>
      </c>
      <c r="F450" s="1">
        <f t="shared" si="42"/>
        <v>-12194</v>
      </c>
      <c r="G450" s="1">
        <f t="shared" si="38"/>
        <v>4.6419999998761341E-3</v>
      </c>
      <c r="H450" s="1">
        <f t="shared" si="46"/>
        <v>4.6419999998761341E-3</v>
      </c>
      <c r="Q450" s="85">
        <f t="shared" si="43"/>
        <v>11576.886999999999</v>
      </c>
      <c r="R450" s="28"/>
    </row>
    <row r="451" spans="1:18">
      <c r="A451" s="23" t="s">
        <v>47</v>
      </c>
      <c r="B451" s="24" t="s">
        <v>46</v>
      </c>
      <c r="C451" s="25">
        <v>26595.86</v>
      </c>
      <c r="D451" s="26"/>
      <c r="E451" s="27">
        <f t="shared" si="41"/>
        <v>-12193.160548548043</v>
      </c>
      <c r="F451" s="1">
        <f t="shared" si="42"/>
        <v>-12193</v>
      </c>
      <c r="G451" s="1">
        <f t="shared" si="38"/>
        <v>-9.1350999995484017E-2</v>
      </c>
      <c r="H451" s="1">
        <f t="shared" si="46"/>
        <v>-9.1350999995484017E-2</v>
      </c>
      <c r="Q451" s="85">
        <f t="shared" si="43"/>
        <v>11577.36</v>
      </c>
      <c r="R451" s="28"/>
    </row>
    <row r="452" spans="1:18">
      <c r="A452" s="23" t="s">
        <v>47</v>
      </c>
      <c r="B452" s="24" t="s">
        <v>46</v>
      </c>
      <c r="C452" s="25">
        <v>26623.77</v>
      </c>
      <c r="D452" s="26"/>
      <c r="E452" s="27">
        <f t="shared" si="41"/>
        <v>-12144.108978493579</v>
      </c>
      <c r="F452" s="1">
        <f t="shared" si="42"/>
        <v>-12144</v>
      </c>
      <c r="G452" s="1">
        <f t="shared" ref="G452:G515" si="47">+C452-(C$7+F452*C$8)</f>
        <v>-6.2007999997149454E-2</v>
      </c>
      <c r="H452" s="1">
        <f t="shared" si="46"/>
        <v>-6.2007999997149454E-2</v>
      </c>
      <c r="Q452" s="85">
        <f t="shared" si="43"/>
        <v>11605.27</v>
      </c>
      <c r="R452" s="28"/>
    </row>
    <row r="453" spans="1:18">
      <c r="A453" s="23" t="s">
        <v>45</v>
      </c>
      <c r="B453" s="24" t="s">
        <v>46</v>
      </c>
      <c r="C453" s="25">
        <v>26632.375</v>
      </c>
      <c r="D453" s="26"/>
      <c r="E453" s="27">
        <f t="shared" si="41"/>
        <v>-12128.985769596458</v>
      </c>
      <c r="F453" s="1">
        <f t="shared" si="42"/>
        <v>-12129</v>
      </c>
      <c r="G453" s="1">
        <f t="shared" si="47"/>
        <v>8.0970000017259736E-3</v>
      </c>
      <c r="H453" s="1">
        <f t="shared" si="46"/>
        <v>8.0970000017259736E-3</v>
      </c>
      <c r="Q453" s="85">
        <f t="shared" si="43"/>
        <v>11613.875</v>
      </c>
      <c r="R453" s="28"/>
    </row>
    <row r="454" spans="1:18">
      <c r="A454" s="23" t="s">
        <v>45</v>
      </c>
      <c r="B454" s="24" t="s">
        <v>46</v>
      </c>
      <c r="C454" s="25">
        <v>26677.292000000001</v>
      </c>
      <c r="D454" s="26"/>
      <c r="E454" s="27">
        <f t="shared" si="41"/>
        <v>-12050.044552393432</v>
      </c>
      <c r="F454" s="1">
        <f t="shared" si="42"/>
        <v>-12050</v>
      </c>
      <c r="G454" s="1">
        <f t="shared" si="47"/>
        <v>-2.5349999996251427E-2</v>
      </c>
      <c r="H454" s="1">
        <f t="shared" si="46"/>
        <v>-2.5349999996251427E-2</v>
      </c>
      <c r="Q454" s="85">
        <f t="shared" si="43"/>
        <v>11658.792000000001</v>
      </c>
      <c r="R454" s="28"/>
    </row>
    <row r="455" spans="1:18">
      <c r="A455" s="23" t="s">
        <v>47</v>
      </c>
      <c r="B455" s="24" t="s">
        <v>46</v>
      </c>
      <c r="C455" s="25">
        <v>26953.75</v>
      </c>
      <c r="D455" s="26"/>
      <c r="E455" s="27">
        <f t="shared" si="41"/>
        <v>-11564.172142715284</v>
      </c>
      <c r="F455" s="1">
        <f t="shared" si="42"/>
        <v>-11564</v>
      </c>
      <c r="G455" s="1">
        <f t="shared" si="47"/>
        <v>-9.794799999872339E-2</v>
      </c>
      <c r="H455" s="1">
        <f t="shared" si="46"/>
        <v>-9.794799999872339E-2</v>
      </c>
      <c r="Q455" s="85">
        <f t="shared" si="43"/>
        <v>11935.25</v>
      </c>
      <c r="R455" s="28"/>
    </row>
    <row r="456" spans="1:18">
      <c r="A456" s="23" t="s">
        <v>45</v>
      </c>
      <c r="B456" s="24" t="s">
        <v>46</v>
      </c>
      <c r="C456" s="25">
        <v>26958.361000000001</v>
      </c>
      <c r="D456" s="26"/>
      <c r="E456" s="27">
        <f t="shared" si="41"/>
        <v>-11556.068352334732</v>
      </c>
      <c r="F456" s="1">
        <f t="shared" si="42"/>
        <v>-11556</v>
      </c>
      <c r="G456" s="1">
        <f t="shared" si="47"/>
        <v>-3.8891999996849336E-2</v>
      </c>
      <c r="H456" s="1">
        <f t="shared" si="46"/>
        <v>-3.8891999996849336E-2</v>
      </c>
      <c r="Q456" s="85">
        <f t="shared" si="43"/>
        <v>11939.861000000001</v>
      </c>
      <c r="R456" s="28"/>
    </row>
    <row r="457" spans="1:18">
      <c r="A457" s="23" t="s">
        <v>45</v>
      </c>
      <c r="B457" s="24" t="s">
        <v>46</v>
      </c>
      <c r="C457" s="25">
        <v>27276.486000000001</v>
      </c>
      <c r="D457" s="26"/>
      <c r="E457" s="27">
        <f t="shared" si="41"/>
        <v>-10996.966570766243</v>
      </c>
      <c r="F457" s="1">
        <f t="shared" si="42"/>
        <v>-10997</v>
      </c>
      <c r="G457" s="1">
        <f t="shared" si="47"/>
        <v>1.9021000003704103E-2</v>
      </c>
      <c r="H457" s="1">
        <f t="shared" si="46"/>
        <v>1.9021000003704103E-2</v>
      </c>
      <c r="Q457" s="85">
        <f t="shared" si="43"/>
        <v>12257.986000000001</v>
      </c>
      <c r="R457" s="28"/>
    </row>
    <row r="458" spans="1:18">
      <c r="A458" s="23" t="s">
        <v>45</v>
      </c>
      <c r="B458" s="24" t="s">
        <v>46</v>
      </c>
      <c r="C458" s="25">
        <v>27386.294999999998</v>
      </c>
      <c r="D458" s="26"/>
      <c r="E458" s="27">
        <f t="shared" si="41"/>
        <v>-10803.978256323011</v>
      </c>
      <c r="F458" s="1">
        <f t="shared" si="42"/>
        <v>-10804</v>
      </c>
      <c r="G458" s="1">
        <f t="shared" si="47"/>
        <v>1.2372000001050765E-2</v>
      </c>
      <c r="H458" s="1">
        <f t="shared" si="46"/>
        <v>1.2372000001050765E-2</v>
      </c>
      <c r="Q458" s="85">
        <f t="shared" si="43"/>
        <v>12367.794999999998</v>
      </c>
      <c r="R458" s="28"/>
    </row>
    <row r="459" spans="1:18">
      <c r="A459" s="23" t="s">
        <v>45</v>
      </c>
      <c r="B459" s="24" t="s">
        <v>46</v>
      </c>
      <c r="C459" s="25">
        <v>28091.279999999999</v>
      </c>
      <c r="D459" s="26"/>
      <c r="E459" s="27">
        <f t="shared" si="41"/>
        <v>-9564.9735585499275</v>
      </c>
      <c r="F459" s="1">
        <f t="shared" si="42"/>
        <v>-9565</v>
      </c>
      <c r="G459" s="1">
        <f t="shared" si="47"/>
        <v>1.5045000000100117E-2</v>
      </c>
      <c r="H459" s="1">
        <f t="shared" si="46"/>
        <v>1.5045000000100117E-2</v>
      </c>
      <c r="Q459" s="85">
        <f t="shared" si="43"/>
        <v>13072.779999999999</v>
      </c>
      <c r="R459" s="28"/>
    </row>
    <row r="460" spans="1:18">
      <c r="A460" s="23" t="s">
        <v>45</v>
      </c>
      <c r="B460" s="24" t="s">
        <v>46</v>
      </c>
      <c r="C460" s="25">
        <v>28336.506000000001</v>
      </c>
      <c r="D460" s="26"/>
      <c r="E460" s="27">
        <f t="shared" si="41"/>
        <v>-9133.9911035812329</v>
      </c>
      <c r="F460" s="1">
        <f t="shared" si="42"/>
        <v>-9134</v>
      </c>
      <c r="G460" s="1">
        <f t="shared" si="47"/>
        <v>5.0620000038179569E-3</v>
      </c>
      <c r="H460" s="1">
        <f t="shared" si="46"/>
        <v>5.0620000038179569E-3</v>
      </c>
      <c r="Q460" s="85">
        <f t="shared" si="43"/>
        <v>13318.006000000001</v>
      </c>
      <c r="R460" s="28"/>
    </row>
    <row r="461" spans="1:18">
      <c r="A461" s="23" t="s">
        <v>49</v>
      </c>
      <c r="B461" s="24" t="s">
        <v>46</v>
      </c>
      <c r="C461" s="25">
        <v>28743.326000000001</v>
      </c>
      <c r="D461" s="26"/>
      <c r="E461" s="27">
        <f t="shared" si="41"/>
        <v>-8419.0086697024326</v>
      </c>
      <c r="F461" s="1">
        <f t="shared" si="42"/>
        <v>-8419</v>
      </c>
      <c r="G461" s="1">
        <f t="shared" si="47"/>
        <v>-4.9329999965266325E-3</v>
      </c>
      <c r="H461" s="1">
        <f t="shared" si="46"/>
        <v>-4.9329999965266325E-3</v>
      </c>
      <c r="Q461" s="85">
        <f t="shared" si="43"/>
        <v>13724.826000000001</v>
      </c>
      <c r="R461" s="28"/>
    </row>
    <row r="462" spans="1:18">
      <c r="A462" s="23" t="s">
        <v>49</v>
      </c>
      <c r="B462" s="24" t="s">
        <v>46</v>
      </c>
      <c r="C462" s="25">
        <v>28755.267</v>
      </c>
      <c r="D462" s="26"/>
      <c r="E462" s="27">
        <f t="shared" si="41"/>
        <v>-8398.0224712782019</v>
      </c>
      <c r="F462" s="1">
        <f t="shared" si="42"/>
        <v>-8398</v>
      </c>
      <c r="G462" s="1">
        <f t="shared" si="47"/>
        <v>-1.2785999999323394E-2</v>
      </c>
      <c r="H462" s="1">
        <f t="shared" si="46"/>
        <v>-1.2785999999323394E-2</v>
      </c>
      <c r="Q462" s="85">
        <f t="shared" si="43"/>
        <v>13736.767</v>
      </c>
      <c r="R462" s="28"/>
    </row>
    <row r="463" spans="1:18">
      <c r="A463" s="23" t="s">
        <v>49</v>
      </c>
      <c r="B463" s="24" t="s">
        <v>46</v>
      </c>
      <c r="C463" s="25">
        <v>28756.407999999999</v>
      </c>
      <c r="D463" s="26"/>
      <c r="E463" s="27">
        <f t="shared" si="41"/>
        <v>-8396.0171742007333</v>
      </c>
      <c r="F463" s="1">
        <f t="shared" si="42"/>
        <v>-8396</v>
      </c>
      <c r="G463" s="1">
        <f t="shared" si="47"/>
        <v>-9.7719999976106919E-3</v>
      </c>
      <c r="H463" s="1">
        <f t="shared" si="46"/>
        <v>-9.7719999976106919E-3</v>
      </c>
      <c r="Q463" s="85">
        <f t="shared" si="43"/>
        <v>13737.907999999999</v>
      </c>
      <c r="R463" s="28"/>
    </row>
    <row r="464" spans="1:18">
      <c r="A464" s="23" t="s">
        <v>45</v>
      </c>
      <c r="B464" s="24" t="s">
        <v>46</v>
      </c>
      <c r="C464" s="25">
        <v>28781.411</v>
      </c>
      <c r="D464" s="26"/>
      <c r="E464" s="27">
        <f t="shared" si="41"/>
        <v>-8352.0746300921055</v>
      </c>
      <c r="F464" s="1">
        <f t="shared" si="42"/>
        <v>-8352</v>
      </c>
      <c r="G464" s="1">
        <f t="shared" si="47"/>
        <v>-4.2463999998290092E-2</v>
      </c>
      <c r="H464" s="1">
        <f t="shared" si="46"/>
        <v>-4.2463999998290092E-2</v>
      </c>
      <c r="Q464" s="85">
        <f t="shared" si="43"/>
        <v>13762.911</v>
      </c>
      <c r="R464" s="28"/>
    </row>
    <row r="465" spans="1:18">
      <c r="A465" s="23" t="s">
        <v>49</v>
      </c>
      <c r="B465" s="24" t="s">
        <v>46</v>
      </c>
      <c r="C465" s="25">
        <v>28788.274000000001</v>
      </c>
      <c r="D465" s="26"/>
      <c r="E465" s="27">
        <f t="shared" si="41"/>
        <v>-8340.0129702825798</v>
      </c>
      <c r="F465" s="1">
        <f t="shared" si="42"/>
        <v>-8340</v>
      </c>
      <c r="G465" s="1">
        <f t="shared" si="47"/>
        <v>-7.3799999954644591E-3</v>
      </c>
      <c r="H465" s="1">
        <f t="shared" si="46"/>
        <v>-7.3799999954644591E-3</v>
      </c>
      <c r="Q465" s="85">
        <f t="shared" si="43"/>
        <v>13769.774000000001</v>
      </c>
      <c r="R465" s="28"/>
    </row>
    <row r="466" spans="1:18">
      <c r="A466" s="23" t="s">
        <v>49</v>
      </c>
      <c r="B466" s="24" t="s">
        <v>46</v>
      </c>
      <c r="C466" s="25">
        <v>28813.312000000002</v>
      </c>
      <c r="D466" s="26"/>
      <c r="E466" s="27">
        <f t="shared" si="41"/>
        <v>-8296.0089139936626</v>
      </c>
      <c r="F466" s="1">
        <f t="shared" si="42"/>
        <v>-8296</v>
      </c>
      <c r="G466" s="1">
        <f t="shared" si="47"/>
        <v>-5.071999996289378E-3</v>
      </c>
      <c r="H466" s="1">
        <f t="shared" si="46"/>
        <v>-5.071999996289378E-3</v>
      </c>
      <c r="Q466" s="85">
        <f t="shared" si="43"/>
        <v>13794.812000000002</v>
      </c>
      <c r="R466" s="28"/>
    </row>
    <row r="467" spans="1:18">
      <c r="A467" s="23" t="s">
        <v>45</v>
      </c>
      <c r="B467" s="24" t="s">
        <v>46</v>
      </c>
      <c r="C467" s="25">
        <v>29078.473000000002</v>
      </c>
      <c r="D467" s="26"/>
      <c r="E467" s="27">
        <f t="shared" si="41"/>
        <v>-7829.9908786224005</v>
      </c>
      <c r="F467" s="1">
        <f t="shared" si="42"/>
        <v>-7830</v>
      </c>
      <c r="G467" s="1">
        <f t="shared" si="47"/>
        <v>5.190000003494788E-3</v>
      </c>
      <c r="H467" s="1">
        <f t="shared" si="46"/>
        <v>5.190000003494788E-3</v>
      </c>
      <c r="Q467" s="85">
        <f t="shared" si="43"/>
        <v>14059.973000000002</v>
      </c>
      <c r="R467" s="28"/>
    </row>
    <row r="468" spans="1:18">
      <c r="A468" s="23" t="s">
        <v>49</v>
      </c>
      <c r="B468" s="24" t="s">
        <v>46</v>
      </c>
      <c r="C468" s="25">
        <v>29131.375</v>
      </c>
      <c r="D468" s="26"/>
      <c r="E468" s="27">
        <f t="shared" si="41"/>
        <v>-7737.0160968588325</v>
      </c>
      <c r="F468" s="1">
        <f t="shared" si="42"/>
        <v>-7737</v>
      </c>
      <c r="G468" s="1">
        <f t="shared" si="47"/>
        <v>-9.1589999974530656E-3</v>
      </c>
      <c r="H468" s="1">
        <f t="shared" si="46"/>
        <v>-9.1589999974530656E-3</v>
      </c>
      <c r="Q468" s="85">
        <f t="shared" si="43"/>
        <v>14112.875</v>
      </c>
      <c r="R468" s="28"/>
    </row>
    <row r="469" spans="1:18">
      <c r="A469" s="23" t="s">
        <v>49</v>
      </c>
      <c r="B469" s="24" t="s">
        <v>46</v>
      </c>
      <c r="C469" s="25">
        <v>29135.357</v>
      </c>
      <c r="D469" s="26"/>
      <c r="E469" s="27">
        <f t="shared" ref="E469:E532" si="48">+(C469-C$7)/C$8</f>
        <v>-7730.0177682326448</v>
      </c>
      <c r="F469" s="1">
        <f t="shared" ref="F469:F532" si="49">ROUND(2*E469,0)/2</f>
        <v>-7730</v>
      </c>
      <c r="G469" s="1">
        <f t="shared" si="47"/>
        <v>-1.0109999999258434E-2</v>
      </c>
      <c r="H469" s="1">
        <f t="shared" si="46"/>
        <v>-1.0109999999258434E-2</v>
      </c>
      <c r="Q469" s="85">
        <f t="shared" ref="Q469:Q532" si="50">+C469-15018.5</f>
        <v>14116.857</v>
      </c>
      <c r="R469" s="28"/>
    </row>
    <row r="470" spans="1:18">
      <c r="A470" s="23" t="s">
        <v>49</v>
      </c>
      <c r="B470" s="24" t="s">
        <v>46</v>
      </c>
      <c r="C470" s="25">
        <v>29163.24</v>
      </c>
      <c r="D470" s="26"/>
      <c r="E470" s="27">
        <f t="shared" si="48"/>
        <v>-7681.0136504315451</v>
      </c>
      <c r="F470" s="1">
        <f t="shared" si="49"/>
        <v>-7681</v>
      </c>
      <c r="G470" s="1">
        <f t="shared" si="47"/>
        <v>-7.7669999955105595E-3</v>
      </c>
      <c r="H470" s="1">
        <f t="shared" si="46"/>
        <v>-7.7669999955105595E-3</v>
      </c>
      <c r="Q470" s="85">
        <f t="shared" si="50"/>
        <v>14144.740000000002</v>
      </c>
      <c r="R470" s="28"/>
    </row>
    <row r="471" spans="1:18">
      <c r="A471" s="23" t="s">
        <v>49</v>
      </c>
      <c r="B471" s="24" t="s">
        <v>46</v>
      </c>
      <c r="C471" s="25">
        <v>29195.096000000001</v>
      </c>
      <c r="D471" s="26"/>
      <c r="E471" s="27">
        <f t="shared" si="48"/>
        <v>-7625.0270214220491</v>
      </c>
      <c r="F471" s="1">
        <f t="shared" si="49"/>
        <v>-7625</v>
      </c>
      <c r="G471" s="1">
        <f t="shared" si="47"/>
        <v>-1.5374999995401595E-2</v>
      </c>
      <c r="H471" s="1">
        <f t="shared" si="46"/>
        <v>-1.5374999995401595E-2</v>
      </c>
      <c r="Q471" s="85">
        <f t="shared" si="50"/>
        <v>14176.596000000001</v>
      </c>
      <c r="R471" s="28"/>
    </row>
    <row r="472" spans="1:18">
      <c r="A472" s="23" t="s">
        <v>45</v>
      </c>
      <c r="B472" s="24" t="s">
        <v>46</v>
      </c>
      <c r="C472" s="25">
        <v>29515.467000000001</v>
      </c>
      <c r="D472" s="26"/>
      <c r="E472" s="27">
        <f t="shared" si="48"/>
        <v>-7061.9779153697791</v>
      </c>
      <c r="F472" s="1">
        <f t="shared" si="49"/>
        <v>-7062</v>
      </c>
      <c r="G472" s="1">
        <f t="shared" si="47"/>
        <v>1.2566000001243083E-2</v>
      </c>
      <c r="H472" s="1">
        <f t="shared" si="46"/>
        <v>1.2566000001243083E-2</v>
      </c>
      <c r="Q472" s="85">
        <f t="shared" si="50"/>
        <v>14496.967000000001</v>
      </c>
      <c r="R472" s="28"/>
    </row>
    <row r="473" spans="1:18">
      <c r="A473" s="23" t="s">
        <v>49</v>
      </c>
      <c r="B473" s="24" t="s">
        <v>46</v>
      </c>
      <c r="C473" s="25">
        <v>30969.218000000001</v>
      </c>
      <c r="D473" s="26"/>
      <c r="E473" s="27">
        <f t="shared" si="48"/>
        <v>-4507.0238122437304</v>
      </c>
      <c r="F473" s="1">
        <f t="shared" si="49"/>
        <v>-4507</v>
      </c>
      <c r="G473" s="1">
        <f t="shared" si="47"/>
        <v>-1.3548999995691702E-2</v>
      </c>
      <c r="H473" s="1">
        <f t="shared" si="46"/>
        <v>-1.3548999995691702E-2</v>
      </c>
      <c r="Q473" s="85">
        <f t="shared" si="50"/>
        <v>15950.718000000001</v>
      </c>
      <c r="R473" s="28"/>
    </row>
    <row r="474" spans="1:18">
      <c r="A474" s="23" t="s">
        <v>49</v>
      </c>
      <c r="B474" s="24" t="s">
        <v>46</v>
      </c>
      <c r="C474" s="25">
        <v>30973.204000000002</v>
      </c>
      <c r="D474" s="26"/>
      <c r="E474" s="27">
        <f t="shared" si="48"/>
        <v>-4500.0184536540801</v>
      </c>
      <c r="F474" s="1">
        <f t="shared" si="49"/>
        <v>-4500</v>
      </c>
      <c r="G474" s="1">
        <f t="shared" si="47"/>
        <v>-1.0499999996682163E-2</v>
      </c>
      <c r="H474" s="1">
        <f t="shared" si="46"/>
        <v>-1.0499999996682163E-2</v>
      </c>
      <c r="Q474" s="85">
        <f t="shared" si="50"/>
        <v>15954.704000000002</v>
      </c>
      <c r="R474" s="28"/>
    </row>
    <row r="475" spans="1:18">
      <c r="A475" s="23" t="s">
        <v>49</v>
      </c>
      <c r="B475" s="24" t="s">
        <v>46</v>
      </c>
      <c r="C475" s="25">
        <v>30974.344000000001</v>
      </c>
      <c r="D475" s="26"/>
      <c r="E475" s="27">
        <f t="shared" si="48"/>
        <v>-4498.0149140674775</v>
      </c>
      <c r="F475" s="1">
        <f t="shared" si="49"/>
        <v>-4498</v>
      </c>
      <c r="G475" s="1">
        <f t="shared" si="47"/>
        <v>-8.4859999951731879E-3</v>
      </c>
      <c r="H475" s="1">
        <f t="shared" si="46"/>
        <v>-8.4859999951731879E-3</v>
      </c>
      <c r="Q475" s="85">
        <f t="shared" si="50"/>
        <v>15955.844000000001</v>
      </c>
      <c r="R475" s="28"/>
    </row>
    <row r="476" spans="1:18">
      <c r="A476" s="23" t="s">
        <v>49</v>
      </c>
      <c r="B476" s="24" t="s">
        <v>46</v>
      </c>
      <c r="C476" s="25">
        <v>30977.18</v>
      </c>
      <c r="D476" s="26"/>
      <c r="E476" s="27">
        <f t="shared" si="48"/>
        <v>-4493.0306699730882</v>
      </c>
      <c r="F476" s="1">
        <f t="shared" si="49"/>
        <v>-4493</v>
      </c>
      <c r="G476" s="1">
        <f t="shared" si="47"/>
        <v>-1.7450999996071914E-2</v>
      </c>
      <c r="H476" s="1">
        <f t="shared" si="46"/>
        <v>-1.7450999996071914E-2</v>
      </c>
      <c r="Q476" s="85">
        <f t="shared" si="50"/>
        <v>15958.68</v>
      </c>
      <c r="R476" s="28"/>
    </row>
    <row r="477" spans="1:18">
      <c r="A477" s="23" t="s">
        <v>49</v>
      </c>
      <c r="B477" s="24" t="s">
        <v>46</v>
      </c>
      <c r="C477" s="25">
        <v>30978.326000000001</v>
      </c>
      <c r="D477" s="26"/>
      <c r="E477" s="27">
        <f t="shared" si="48"/>
        <v>-4491.0165854412908</v>
      </c>
      <c r="F477" s="1">
        <f t="shared" si="49"/>
        <v>-4491</v>
      </c>
      <c r="G477" s="1">
        <f t="shared" si="47"/>
        <v>-9.4369999969785567E-3</v>
      </c>
      <c r="H477" s="1">
        <f t="shared" si="46"/>
        <v>-9.4369999969785567E-3</v>
      </c>
      <c r="Q477" s="85">
        <f t="shared" si="50"/>
        <v>15959.826000000001</v>
      </c>
      <c r="R477" s="28"/>
    </row>
    <row r="478" spans="1:18">
      <c r="A478" s="23" t="s">
        <v>49</v>
      </c>
      <c r="B478" s="24" t="s">
        <v>46</v>
      </c>
      <c r="C478" s="25">
        <v>31006.204000000002</v>
      </c>
      <c r="D478" s="26"/>
      <c r="E478" s="27">
        <f t="shared" si="48"/>
        <v>-4442.0212550945198</v>
      </c>
      <c r="F478" s="1">
        <f t="shared" si="49"/>
        <v>-4442</v>
      </c>
      <c r="G478" s="1">
        <f t="shared" si="47"/>
        <v>-1.2093999994249316E-2</v>
      </c>
      <c r="H478" s="1">
        <f t="shared" si="46"/>
        <v>-1.2093999994249316E-2</v>
      </c>
      <c r="Q478" s="85">
        <f t="shared" si="50"/>
        <v>15987.704000000002</v>
      </c>
      <c r="R478" s="28"/>
    </row>
    <row r="479" spans="1:18">
      <c r="A479" s="42" t="s">
        <v>188</v>
      </c>
      <c r="B479" s="39" t="s">
        <v>46</v>
      </c>
      <c r="C479" s="38">
        <v>53549.453699999998</v>
      </c>
      <c r="D479" s="38">
        <v>2E-3</v>
      </c>
      <c r="E479" s="1">
        <f t="shared" si="48"/>
        <v>35177.534170016152</v>
      </c>
      <c r="F479" s="1">
        <f t="shared" si="49"/>
        <v>35177.5</v>
      </c>
      <c r="G479" s="1">
        <f t="shared" si="47"/>
        <v>1.9442500000877772E-2</v>
      </c>
      <c r="J479" s="1">
        <f>G479</f>
        <v>1.9442500000877772E-2</v>
      </c>
      <c r="O479" s="1">
        <f t="shared" ref="O479:O487" ca="1" si="51">+C$11+C$12*F479</f>
        <v>9.373050535441671E-3</v>
      </c>
      <c r="Q479" s="85">
        <f t="shared" si="50"/>
        <v>38530.953699999998</v>
      </c>
      <c r="R479" s="28"/>
    </row>
    <row r="480" spans="1:18">
      <c r="A480" s="38" t="s">
        <v>194</v>
      </c>
      <c r="B480" s="39" t="s">
        <v>46</v>
      </c>
      <c r="C480" s="38">
        <v>54389.297310000002</v>
      </c>
      <c r="D480" s="38">
        <v>4.0000000000000002E-4</v>
      </c>
      <c r="E480" s="1">
        <f t="shared" si="48"/>
        <v>36653.551642990344</v>
      </c>
      <c r="F480" s="1">
        <f t="shared" si="49"/>
        <v>36653.5</v>
      </c>
      <c r="G480" s="1">
        <f t="shared" si="47"/>
        <v>2.9384500005107839E-2</v>
      </c>
      <c r="K480" s="1">
        <f t="shared" ref="K480:K487" si="52">G480</f>
        <v>2.9384500005107839E-2</v>
      </c>
      <c r="O480" s="1">
        <f t="shared" ca="1" si="51"/>
        <v>1.0131031782412883E-2</v>
      </c>
      <c r="Q480" s="85">
        <f t="shared" si="50"/>
        <v>39370.797310000002</v>
      </c>
      <c r="R480" s="28"/>
    </row>
    <row r="481" spans="1:18">
      <c r="A481" s="38" t="s">
        <v>194</v>
      </c>
      <c r="B481" s="39" t="s">
        <v>46</v>
      </c>
      <c r="C481" s="38">
        <v>54748.317889999998</v>
      </c>
      <c r="D481" s="38">
        <v>5.9999999999999995E-4</v>
      </c>
      <c r="E481" s="1">
        <f t="shared" si="48"/>
        <v>37284.527032845748</v>
      </c>
      <c r="F481" s="1">
        <f t="shared" si="49"/>
        <v>37284.5</v>
      </c>
      <c r="G481" s="1">
        <f t="shared" si="47"/>
        <v>1.5381500001240056E-2</v>
      </c>
      <c r="K481" s="1">
        <f t="shared" si="52"/>
        <v>1.5381500001240056E-2</v>
      </c>
      <c r="O481" s="1">
        <f t="shared" ca="1" si="51"/>
        <v>1.0455073900867379E-2</v>
      </c>
      <c r="Q481" s="85">
        <f t="shared" si="50"/>
        <v>39729.817889999998</v>
      </c>
      <c r="R481" s="28"/>
    </row>
    <row r="482" spans="1:18">
      <c r="A482" s="42" t="s">
        <v>201</v>
      </c>
      <c r="B482" s="39" t="s">
        <v>46</v>
      </c>
      <c r="C482" s="38">
        <v>55429.39834</v>
      </c>
      <c r="D482" s="38">
        <v>1.1999999999999999E-3</v>
      </c>
      <c r="E482" s="1">
        <f t="shared" si="48"/>
        <v>38481.519702351354</v>
      </c>
      <c r="F482" s="1">
        <f t="shared" si="49"/>
        <v>38481.5</v>
      </c>
      <c r="G482" s="1">
        <f t="shared" si="47"/>
        <v>1.1210500000743195E-2</v>
      </c>
      <c r="K482" s="1">
        <f t="shared" si="52"/>
        <v>1.1210500000743195E-2</v>
      </c>
      <c r="O482" s="1">
        <f t="shared" ca="1" si="51"/>
        <v>1.1069778204813543E-2</v>
      </c>
      <c r="Q482" s="85">
        <f t="shared" si="50"/>
        <v>40410.89834</v>
      </c>
      <c r="R482" s="28"/>
    </row>
    <row r="483" spans="1:18">
      <c r="A483" t="s">
        <v>201</v>
      </c>
      <c r="B483" s="14" t="s">
        <v>46</v>
      </c>
      <c r="C483" s="26">
        <v>55429.400840000002</v>
      </c>
      <c r="D483" s="26">
        <v>6.9999999999999999E-4</v>
      </c>
      <c r="E483" s="1">
        <f t="shared" si="48"/>
        <v>38481.524096078523</v>
      </c>
      <c r="F483" s="1">
        <f t="shared" si="49"/>
        <v>38481.5</v>
      </c>
      <c r="G483" s="1">
        <f t="shared" si="47"/>
        <v>1.3710500003071502E-2</v>
      </c>
      <c r="K483" s="1">
        <f t="shared" si="52"/>
        <v>1.3710500003071502E-2</v>
      </c>
      <c r="O483" s="1">
        <f t="shared" ca="1" si="51"/>
        <v>1.1069778204813543E-2</v>
      </c>
      <c r="Q483" s="85">
        <f t="shared" si="50"/>
        <v>40410.900840000002</v>
      </c>
      <c r="R483" s="28"/>
    </row>
    <row r="484" spans="1:18">
      <c r="A484" s="38" t="s">
        <v>214</v>
      </c>
      <c r="B484" s="39" t="s">
        <v>46</v>
      </c>
      <c r="C484" s="44">
        <v>56563.413130000001</v>
      </c>
      <c r="D484" s="38">
        <v>4.0000000000000002E-4</v>
      </c>
      <c r="E484" s="27">
        <f t="shared" si="48"/>
        <v>40474.540337051607</v>
      </c>
      <c r="F484" s="1">
        <f t="shared" si="49"/>
        <v>40474.5</v>
      </c>
      <c r="G484" s="1">
        <f t="shared" si="47"/>
        <v>2.2951500010094605E-2</v>
      </c>
      <c r="K484" s="1">
        <f t="shared" si="52"/>
        <v>2.2951500010094605E-2</v>
      </c>
      <c r="O484" s="1">
        <f t="shared" ca="1" si="51"/>
        <v>1.2093258303196758E-2</v>
      </c>
      <c r="Q484" s="85">
        <f t="shared" si="50"/>
        <v>41544.913130000001</v>
      </c>
      <c r="R484" s="28"/>
    </row>
    <row r="485" spans="1:18">
      <c r="A485" s="38" t="s">
        <v>214</v>
      </c>
      <c r="B485" s="39" t="s">
        <v>46</v>
      </c>
      <c r="C485" s="44">
        <v>56563.416469999996</v>
      </c>
      <c r="D485" s="38">
        <v>4.0000000000000002E-4</v>
      </c>
      <c r="E485" s="27">
        <f t="shared" si="48"/>
        <v>40474.546207071093</v>
      </c>
      <c r="F485" s="1">
        <f t="shared" si="49"/>
        <v>40474.5</v>
      </c>
      <c r="G485" s="1">
        <f t="shared" si="47"/>
        <v>2.6291500005754642E-2</v>
      </c>
      <c r="K485" s="1">
        <f t="shared" si="52"/>
        <v>2.6291500005754642E-2</v>
      </c>
      <c r="O485" s="1">
        <f t="shared" ca="1" si="51"/>
        <v>1.2093258303196758E-2</v>
      </c>
      <c r="Q485" s="85">
        <f t="shared" si="50"/>
        <v>41544.916469999996</v>
      </c>
      <c r="R485" s="28"/>
    </row>
    <row r="486" spans="1:18">
      <c r="A486" s="58" t="s">
        <v>226</v>
      </c>
      <c r="B486" s="59" t="s">
        <v>46</v>
      </c>
      <c r="C486" s="60">
        <v>57974.51008</v>
      </c>
      <c r="D486" s="60">
        <v>8.8000000000000003E-4</v>
      </c>
      <c r="E486" s="27">
        <f t="shared" si="48"/>
        <v>42954.530336928583</v>
      </c>
      <c r="F486" s="1">
        <f t="shared" si="49"/>
        <v>42954.5</v>
      </c>
      <c r="G486" s="1">
        <f t="shared" si="47"/>
        <v>1.7261500004678965E-2</v>
      </c>
      <c r="K486" s="1">
        <f t="shared" si="52"/>
        <v>1.7261500004678965E-2</v>
      </c>
      <c r="O486" s="1">
        <f t="shared" ca="1" si="51"/>
        <v>1.3366831130086059E-2</v>
      </c>
      <c r="Q486" s="85">
        <f t="shared" si="50"/>
        <v>42956.01008</v>
      </c>
    </row>
    <row r="487" spans="1:18">
      <c r="A487" s="58" t="s">
        <v>226</v>
      </c>
      <c r="B487" s="59" t="s">
        <v>46</v>
      </c>
      <c r="C487" s="60">
        <v>57973.373619999998</v>
      </c>
      <c r="D487" s="60">
        <v>7.1000000000000002E-4</v>
      </c>
      <c r="E487" s="27">
        <f t="shared" si="48"/>
        <v>42952.533018859642</v>
      </c>
      <c r="F487" s="1">
        <f t="shared" si="49"/>
        <v>42952.5</v>
      </c>
      <c r="G487" s="1">
        <f t="shared" si="47"/>
        <v>1.878749999741558E-2</v>
      </c>
      <c r="K487" s="1">
        <f t="shared" si="52"/>
        <v>1.878749999741558E-2</v>
      </c>
      <c r="O487" s="1">
        <f t="shared" ca="1" si="51"/>
        <v>1.3365804055225663E-2</v>
      </c>
      <c r="Q487" s="85">
        <f t="shared" si="50"/>
        <v>42954.873619999998</v>
      </c>
    </row>
    <row r="488" spans="1:18">
      <c r="A488" s="32" t="s">
        <v>112</v>
      </c>
      <c r="B488" s="33" t="s">
        <v>17</v>
      </c>
      <c r="C488" s="32">
        <v>42962.472999999998</v>
      </c>
      <c r="D488" s="32" t="s">
        <v>34</v>
      </c>
      <c r="E488" s="1">
        <f t="shared" si="48"/>
        <v>16571.012297163586</v>
      </c>
      <c r="F488" s="1">
        <f t="shared" si="49"/>
        <v>16571</v>
      </c>
      <c r="G488" s="1">
        <f t="shared" si="47"/>
        <v>6.9970000040484592E-3</v>
      </c>
      <c r="H488" s="1">
        <f>G488</f>
        <v>6.9970000040484592E-3</v>
      </c>
      <c r="Q488" s="85">
        <f t="shared" si="50"/>
        <v>27943.972999999998</v>
      </c>
      <c r="R488" s="28"/>
    </row>
    <row r="489" spans="1:18">
      <c r="A489" s="27" t="s">
        <v>51</v>
      </c>
      <c r="C489" s="26">
        <v>33533.682999999997</v>
      </c>
      <c r="D489" s="26" t="s">
        <v>17</v>
      </c>
      <c r="E489" s="1">
        <f t="shared" si="48"/>
        <v>0</v>
      </c>
      <c r="F489" s="1">
        <f t="shared" si="49"/>
        <v>0</v>
      </c>
      <c r="G489" s="1">
        <f t="shared" si="47"/>
        <v>0</v>
      </c>
      <c r="H489" s="1">
        <f>G489</f>
        <v>0</v>
      </c>
      <c r="Q489" s="85">
        <f t="shared" si="50"/>
        <v>18515.182999999997</v>
      </c>
      <c r="R489" s="28"/>
    </row>
    <row r="490" spans="1:18">
      <c r="A490" s="29" t="s">
        <v>56</v>
      </c>
      <c r="B490" s="30"/>
      <c r="C490" s="26">
        <v>39445.514999999999</v>
      </c>
      <c r="D490" s="26"/>
      <c r="E490" s="1">
        <f t="shared" si="48"/>
        <v>10389.990738023143</v>
      </c>
      <c r="F490" s="1">
        <f t="shared" si="49"/>
        <v>10390</v>
      </c>
      <c r="G490" s="1">
        <f t="shared" si="47"/>
        <v>-5.2699999941978604E-3</v>
      </c>
      <c r="I490" s="1">
        <f>+G490</f>
        <v>-5.2699999941978604E-3</v>
      </c>
      <c r="Q490" s="85">
        <f t="shared" si="50"/>
        <v>24427.014999999999</v>
      </c>
      <c r="R490" s="28"/>
    </row>
    <row r="491" spans="1:18">
      <c r="A491" s="29" t="s">
        <v>56</v>
      </c>
      <c r="B491" s="30"/>
      <c r="C491" s="26">
        <v>39449.502999999997</v>
      </c>
      <c r="D491" s="26"/>
      <c r="E491" s="1">
        <f t="shared" si="48"/>
        <v>10396.99961159452</v>
      </c>
      <c r="F491" s="1">
        <f t="shared" si="49"/>
        <v>10397</v>
      </c>
      <c r="G491" s="1">
        <f t="shared" si="47"/>
        <v>-2.2100000205682591E-4</v>
      </c>
      <c r="I491" s="1">
        <f>+G491</f>
        <v>-2.2100000205682591E-4</v>
      </c>
      <c r="Q491" s="85">
        <f t="shared" si="50"/>
        <v>24431.002999999997</v>
      </c>
      <c r="R491" s="28"/>
    </row>
    <row r="492" spans="1:18">
      <c r="A492" s="29" t="s">
        <v>57</v>
      </c>
      <c r="B492" s="30"/>
      <c r="C492" s="26">
        <v>39735.705000000002</v>
      </c>
      <c r="D492" s="26"/>
      <c r="E492" s="1">
        <f t="shared" si="48"/>
        <v>10899.997012265538</v>
      </c>
      <c r="F492" s="1">
        <f t="shared" si="49"/>
        <v>10900</v>
      </c>
      <c r="G492" s="1">
        <f t="shared" si="47"/>
        <v>-1.6999999934341758E-3</v>
      </c>
      <c r="I492" s="1">
        <f>+G492</f>
        <v>-1.6999999934341758E-3</v>
      </c>
      <c r="Q492" s="85">
        <f t="shared" si="50"/>
        <v>24717.205000000002</v>
      </c>
      <c r="R492" s="28"/>
    </row>
    <row r="493" spans="1:18">
      <c r="A493" s="31" t="s">
        <v>58</v>
      </c>
      <c r="B493" s="30"/>
      <c r="C493" s="26">
        <v>40028.733</v>
      </c>
      <c r="D493" s="26"/>
      <c r="E493" s="1">
        <f t="shared" si="48"/>
        <v>11414.991045584045</v>
      </c>
      <c r="F493" s="1">
        <f t="shared" si="49"/>
        <v>11415</v>
      </c>
      <c r="G493" s="1">
        <f t="shared" si="47"/>
        <v>-5.094999993161764E-3</v>
      </c>
      <c r="I493" s="1">
        <f>+G493</f>
        <v>-5.094999993161764E-3</v>
      </c>
      <c r="Q493" s="85">
        <f t="shared" si="50"/>
        <v>25010.233</v>
      </c>
      <c r="R493" s="28"/>
    </row>
    <row r="494" spans="1:18">
      <c r="A494" s="27" t="s">
        <v>59</v>
      </c>
      <c r="C494" s="26">
        <v>40037.841</v>
      </c>
      <c r="D494" s="26">
        <v>5.0000000000000001E-3</v>
      </c>
      <c r="E494" s="1">
        <f t="shared" si="48"/>
        <v>11430.998272386485</v>
      </c>
      <c r="F494" s="1">
        <f t="shared" si="49"/>
        <v>11431</v>
      </c>
      <c r="G494" s="1">
        <f t="shared" si="47"/>
        <v>-9.8299999808659777E-4</v>
      </c>
      <c r="I494" s="1">
        <f t="shared" ref="I494:I507" si="53">G494</f>
        <v>-9.8299999808659777E-4</v>
      </c>
      <c r="Q494" s="85">
        <f t="shared" si="50"/>
        <v>25019.341</v>
      </c>
      <c r="R494" s="28"/>
    </row>
    <row r="495" spans="1:18">
      <c r="A495" s="1" t="s">
        <v>60</v>
      </c>
      <c r="C495" s="26">
        <v>40038.406000000003</v>
      </c>
      <c r="D495" s="26"/>
      <c r="E495" s="1">
        <f t="shared" si="48"/>
        <v>11431.991254725464</v>
      </c>
      <c r="F495" s="1">
        <f t="shared" si="49"/>
        <v>11432</v>
      </c>
      <c r="G495" s="1">
        <f t="shared" si="47"/>
        <v>-4.9759999965317547E-3</v>
      </c>
      <c r="I495" s="1">
        <f t="shared" si="53"/>
        <v>-4.9759999965317547E-3</v>
      </c>
      <c r="Q495" s="85">
        <f t="shared" si="50"/>
        <v>25019.906000000003</v>
      </c>
      <c r="R495" s="28"/>
    </row>
    <row r="496" spans="1:18">
      <c r="A496" s="1" t="s">
        <v>60</v>
      </c>
      <c r="C496" s="26">
        <v>40059.468000000001</v>
      </c>
      <c r="D496" s="26"/>
      <c r="E496" s="1">
        <f t="shared" si="48"/>
        <v>11469.007527333384</v>
      </c>
      <c r="F496" s="1">
        <f t="shared" si="49"/>
        <v>11469</v>
      </c>
      <c r="G496" s="1">
        <f t="shared" si="47"/>
        <v>4.2830000020330772E-3</v>
      </c>
      <c r="I496" s="1">
        <f t="shared" si="53"/>
        <v>4.2830000020330772E-3</v>
      </c>
      <c r="Q496" s="85">
        <f t="shared" si="50"/>
        <v>25040.968000000001</v>
      </c>
      <c r="R496" s="28"/>
    </row>
    <row r="497" spans="1:18">
      <c r="A497" s="1" t="s">
        <v>60</v>
      </c>
      <c r="C497" s="26">
        <v>40063.438999999998</v>
      </c>
      <c r="D497" s="26"/>
      <c r="E497" s="1">
        <f t="shared" si="48"/>
        <v>11475.986523560046</v>
      </c>
      <c r="F497" s="1">
        <f t="shared" si="49"/>
        <v>11476</v>
      </c>
      <c r="G497" s="1">
        <f t="shared" si="47"/>
        <v>-7.6679999983753078E-3</v>
      </c>
      <c r="I497" s="1">
        <f t="shared" si="53"/>
        <v>-7.6679999983753078E-3</v>
      </c>
      <c r="Q497" s="85">
        <f t="shared" si="50"/>
        <v>25044.938999999998</v>
      </c>
      <c r="R497" s="28"/>
    </row>
    <row r="498" spans="1:18">
      <c r="A498" s="1" t="s">
        <v>65</v>
      </c>
      <c r="C498" s="26">
        <v>40088.493999999999</v>
      </c>
      <c r="D498" s="26"/>
      <c r="E498" s="1">
        <f t="shared" si="48"/>
        <v>11520.020457193677</v>
      </c>
      <c r="F498" s="1">
        <f t="shared" si="49"/>
        <v>11520</v>
      </c>
      <c r="G498" s="1">
        <f t="shared" si="47"/>
        <v>1.1640000004263129E-2</v>
      </c>
      <c r="I498" s="1">
        <f t="shared" si="53"/>
        <v>1.1640000004263129E-2</v>
      </c>
      <c r="Q498" s="85">
        <f t="shared" si="50"/>
        <v>25069.993999999999</v>
      </c>
      <c r="R498" s="28"/>
    </row>
    <row r="499" spans="1:18">
      <c r="A499" s="1" t="s">
        <v>66</v>
      </c>
      <c r="C499" s="26">
        <v>40141.381999999998</v>
      </c>
      <c r="D499" s="26"/>
      <c r="E499" s="1">
        <f t="shared" si="48"/>
        <v>11612.970634085132</v>
      </c>
      <c r="F499" s="1">
        <f t="shared" si="49"/>
        <v>11613</v>
      </c>
      <c r="G499" s="1">
        <f t="shared" si="47"/>
        <v>-1.6709000003174879E-2</v>
      </c>
      <c r="I499" s="1">
        <f t="shared" si="53"/>
        <v>-1.6709000003174879E-2</v>
      </c>
      <c r="Q499" s="85">
        <f t="shared" si="50"/>
        <v>25122.881999999998</v>
      </c>
      <c r="R499" s="28"/>
    </row>
    <row r="500" spans="1:18">
      <c r="A500" s="1" t="s">
        <v>66</v>
      </c>
      <c r="C500" s="26">
        <v>40149.366999999998</v>
      </c>
      <c r="D500" s="26"/>
      <c r="E500" s="1">
        <f t="shared" si="48"/>
        <v>11627.00419864568</v>
      </c>
      <c r="F500" s="1">
        <f t="shared" si="49"/>
        <v>11627</v>
      </c>
      <c r="G500" s="1">
        <f t="shared" si="47"/>
        <v>2.3890000011306256E-3</v>
      </c>
      <c r="I500" s="1">
        <f t="shared" si="53"/>
        <v>2.3890000011306256E-3</v>
      </c>
      <c r="Q500" s="85">
        <f t="shared" si="50"/>
        <v>25130.866999999998</v>
      </c>
      <c r="R500" s="28"/>
    </row>
    <row r="501" spans="1:18">
      <c r="A501" s="1" t="s">
        <v>66</v>
      </c>
      <c r="C501" s="26">
        <v>40157.328999999998</v>
      </c>
      <c r="D501" s="26"/>
      <c r="E501" s="1">
        <f t="shared" si="48"/>
        <v>11640.997340916323</v>
      </c>
      <c r="F501" s="1">
        <f t="shared" si="49"/>
        <v>11641</v>
      </c>
      <c r="G501" s="1">
        <f t="shared" si="47"/>
        <v>-1.512999995611608E-3</v>
      </c>
      <c r="I501" s="1">
        <f t="shared" si="53"/>
        <v>-1.512999995611608E-3</v>
      </c>
      <c r="Q501" s="85">
        <f t="shared" si="50"/>
        <v>25138.828999999998</v>
      </c>
      <c r="R501" s="28"/>
    </row>
    <row r="502" spans="1:18">
      <c r="A502" s="1" t="s">
        <v>68</v>
      </c>
      <c r="C502" s="26">
        <v>40344.527999999998</v>
      </c>
      <c r="D502" s="26"/>
      <c r="E502" s="1">
        <f t="shared" si="48"/>
        <v>11969.997873436056</v>
      </c>
      <c r="F502" s="1">
        <f t="shared" si="49"/>
        <v>11970</v>
      </c>
      <c r="G502" s="1">
        <f t="shared" si="47"/>
        <v>-1.2099999948986806E-3</v>
      </c>
      <c r="I502" s="1">
        <f t="shared" si="53"/>
        <v>-1.2099999948986806E-3</v>
      </c>
      <c r="Q502" s="85">
        <f t="shared" si="50"/>
        <v>25326.027999999998</v>
      </c>
      <c r="R502" s="28"/>
    </row>
    <row r="503" spans="1:18">
      <c r="A503" s="1" t="s">
        <v>68</v>
      </c>
      <c r="C503" s="26">
        <v>40344.536999999997</v>
      </c>
      <c r="D503" s="26"/>
      <c r="E503" s="1">
        <f t="shared" si="48"/>
        <v>11970.013690853841</v>
      </c>
      <c r="F503" s="1">
        <f t="shared" si="49"/>
        <v>11970</v>
      </c>
      <c r="G503" s="1">
        <f t="shared" si="47"/>
        <v>7.7900000032968819E-3</v>
      </c>
      <c r="I503" s="1">
        <f t="shared" si="53"/>
        <v>7.7900000032968819E-3</v>
      </c>
      <c r="Q503" s="85">
        <f t="shared" si="50"/>
        <v>25326.036999999997</v>
      </c>
      <c r="R503" s="28"/>
    </row>
    <row r="504" spans="1:18">
      <c r="A504" s="1" t="s">
        <v>68</v>
      </c>
      <c r="C504" s="26">
        <v>40364.449000000001</v>
      </c>
      <c r="D504" s="26"/>
      <c r="E504" s="1">
        <f t="shared" si="48"/>
        <v>12005.008848966514</v>
      </c>
      <c r="F504" s="1">
        <f t="shared" si="49"/>
        <v>12005</v>
      </c>
      <c r="G504" s="1">
        <f t="shared" si="47"/>
        <v>5.0350000019534491E-3</v>
      </c>
      <c r="I504" s="1">
        <f t="shared" si="53"/>
        <v>5.0350000019534491E-3</v>
      </c>
      <c r="Q504" s="85">
        <f t="shared" si="50"/>
        <v>25345.949000000001</v>
      </c>
      <c r="R504" s="28"/>
    </row>
    <row r="505" spans="1:18">
      <c r="A505" s="1" t="s">
        <v>68</v>
      </c>
      <c r="C505" s="26">
        <v>40365.588000000003</v>
      </c>
      <c r="D505" s="26"/>
      <c r="E505" s="1">
        <f t="shared" si="48"/>
        <v>12007.010631062256</v>
      </c>
      <c r="F505" s="1">
        <f t="shared" si="49"/>
        <v>12007</v>
      </c>
      <c r="G505" s="1">
        <f t="shared" si="47"/>
        <v>6.0490000032586977E-3</v>
      </c>
      <c r="I505" s="1">
        <f t="shared" si="53"/>
        <v>6.0490000032586977E-3</v>
      </c>
      <c r="Q505" s="85">
        <f t="shared" si="50"/>
        <v>25347.088000000003</v>
      </c>
      <c r="R505" s="28"/>
    </row>
    <row r="506" spans="1:18">
      <c r="A506" s="1" t="s">
        <v>68</v>
      </c>
      <c r="C506" s="26">
        <v>40381.514000000003</v>
      </c>
      <c r="D506" s="26"/>
      <c r="E506" s="1">
        <f t="shared" si="48"/>
        <v>12035.000430585273</v>
      </c>
      <c r="F506" s="1">
        <f t="shared" si="49"/>
        <v>12035</v>
      </c>
      <c r="G506" s="1">
        <f t="shared" si="47"/>
        <v>2.4500000290572643E-4</v>
      </c>
      <c r="I506" s="1">
        <f t="shared" si="53"/>
        <v>2.4500000290572643E-4</v>
      </c>
      <c r="Q506" s="85">
        <f t="shared" si="50"/>
        <v>25363.014000000003</v>
      </c>
      <c r="R506" s="28"/>
    </row>
    <row r="507" spans="1:18">
      <c r="A507" s="1" t="s">
        <v>70</v>
      </c>
      <c r="C507" s="26">
        <v>40402.572999999997</v>
      </c>
      <c r="D507" s="26"/>
      <c r="E507" s="1">
        <f t="shared" si="48"/>
        <v>12072.011430720588</v>
      </c>
      <c r="F507" s="1">
        <f t="shared" si="49"/>
        <v>12072</v>
      </c>
      <c r="G507" s="1">
        <f t="shared" si="47"/>
        <v>6.5039999972213991E-3</v>
      </c>
      <c r="I507" s="1">
        <f t="shared" si="53"/>
        <v>6.5039999972213991E-3</v>
      </c>
      <c r="Q507" s="85">
        <f t="shared" si="50"/>
        <v>25384.072999999997</v>
      </c>
      <c r="R507" s="28"/>
    </row>
    <row r="508" spans="1:18">
      <c r="A508" s="27" t="s">
        <v>59</v>
      </c>
      <c r="C508" s="26">
        <v>40403.134599999998</v>
      </c>
      <c r="D508" s="26">
        <v>5.0000000000000001E-3</v>
      </c>
      <c r="E508" s="1">
        <f t="shared" si="48"/>
        <v>12072.998437590622</v>
      </c>
      <c r="F508" s="1">
        <f t="shared" si="49"/>
        <v>12073</v>
      </c>
      <c r="G508" s="1">
        <f t="shared" si="47"/>
        <v>-8.8899999536806718E-4</v>
      </c>
      <c r="J508" s="1">
        <f>G508</f>
        <v>-8.8899999536806718E-4</v>
      </c>
      <c r="Q508" s="85">
        <f t="shared" si="50"/>
        <v>25384.634599999998</v>
      </c>
      <c r="R508" s="28"/>
    </row>
    <row r="509" spans="1:18">
      <c r="A509" s="1" t="s">
        <v>71</v>
      </c>
      <c r="C509" s="26">
        <v>40495.313999999998</v>
      </c>
      <c r="D509" s="26"/>
      <c r="E509" s="1">
        <f t="shared" si="48"/>
        <v>12235.002891072476</v>
      </c>
      <c r="F509" s="1">
        <f t="shared" si="49"/>
        <v>12235</v>
      </c>
      <c r="G509" s="1">
        <f t="shared" si="47"/>
        <v>1.6450000039185397E-3</v>
      </c>
      <c r="I509" s="1">
        <f t="shared" ref="I509:I520" si="54">G509</f>
        <v>1.6450000039185397E-3</v>
      </c>
      <c r="Q509" s="85">
        <f t="shared" si="50"/>
        <v>25476.813999999998</v>
      </c>
      <c r="R509" s="28"/>
    </row>
    <row r="510" spans="1:18">
      <c r="A510" s="1" t="s">
        <v>71</v>
      </c>
      <c r="C510" s="26">
        <v>40504.406000000003</v>
      </c>
      <c r="D510" s="26"/>
      <c r="E510" s="1">
        <f t="shared" si="48"/>
        <v>12250.981998021076</v>
      </c>
      <c r="F510" s="1">
        <f t="shared" si="49"/>
        <v>12251</v>
      </c>
      <c r="G510" s="1">
        <f t="shared" si="47"/>
        <v>-1.0242999996989965E-2</v>
      </c>
      <c r="I510" s="1">
        <f t="shared" si="54"/>
        <v>-1.0242999996989965E-2</v>
      </c>
      <c r="Q510" s="85">
        <f t="shared" si="50"/>
        <v>25485.906000000003</v>
      </c>
      <c r="R510" s="28"/>
    </row>
    <row r="511" spans="1:18">
      <c r="A511" s="1" t="s">
        <v>71</v>
      </c>
      <c r="C511" s="26">
        <v>40507.258000000002</v>
      </c>
      <c r="D511" s="26"/>
      <c r="E511" s="1">
        <f t="shared" si="48"/>
        <v>12255.994361969311</v>
      </c>
      <c r="F511" s="1">
        <f t="shared" si="49"/>
        <v>12256</v>
      </c>
      <c r="G511" s="1">
        <f t="shared" si="47"/>
        <v>-3.2079999946290627E-3</v>
      </c>
      <c r="I511" s="1">
        <f t="shared" si="54"/>
        <v>-3.2079999946290627E-3</v>
      </c>
      <c r="Q511" s="85">
        <f t="shared" si="50"/>
        <v>25488.758000000002</v>
      </c>
      <c r="R511" s="28"/>
    </row>
    <row r="512" spans="1:18">
      <c r="A512" s="1" t="s">
        <v>72</v>
      </c>
      <c r="C512" s="26">
        <v>40528.311999999998</v>
      </c>
      <c r="D512" s="26"/>
      <c r="E512" s="1">
        <f t="shared" si="48"/>
        <v>12292.996574650306</v>
      </c>
      <c r="F512" s="1">
        <f t="shared" si="49"/>
        <v>12293</v>
      </c>
      <c r="G512" s="1">
        <f t="shared" si="47"/>
        <v>-1.9489999976940453E-3</v>
      </c>
      <c r="I512" s="1">
        <f t="shared" si="54"/>
        <v>-1.9489999976940453E-3</v>
      </c>
      <c r="Q512" s="85">
        <f t="shared" si="50"/>
        <v>25509.811999999998</v>
      </c>
      <c r="R512" s="28"/>
    </row>
    <row r="513" spans="1:18">
      <c r="A513" s="1" t="s">
        <v>72</v>
      </c>
      <c r="C513" s="26">
        <v>40565.298000000003</v>
      </c>
      <c r="D513" s="26"/>
      <c r="E513" s="1">
        <f t="shared" si="48"/>
        <v>12357.999131799523</v>
      </c>
      <c r="F513" s="1">
        <f t="shared" si="49"/>
        <v>12358</v>
      </c>
      <c r="G513" s="1">
        <f t="shared" si="47"/>
        <v>-4.9399999261368066E-4</v>
      </c>
      <c r="I513" s="1">
        <f t="shared" si="54"/>
        <v>-4.9399999261368066E-4</v>
      </c>
      <c r="Q513" s="85">
        <f t="shared" si="50"/>
        <v>25546.798000000003</v>
      </c>
      <c r="R513" s="28"/>
    </row>
    <row r="514" spans="1:18">
      <c r="A514" s="1" t="s">
        <v>75</v>
      </c>
      <c r="C514" s="26">
        <v>40711.534</v>
      </c>
      <c r="D514" s="26"/>
      <c r="E514" s="1">
        <f t="shared" si="48"/>
        <v>12615.007565998181</v>
      </c>
      <c r="F514" s="1">
        <f t="shared" si="49"/>
        <v>12615</v>
      </c>
      <c r="G514" s="1">
        <f t="shared" si="47"/>
        <v>4.3050000022049062E-3</v>
      </c>
      <c r="I514" s="1">
        <f t="shared" si="54"/>
        <v>4.3050000022049062E-3</v>
      </c>
      <c r="Q514" s="85">
        <f t="shared" si="50"/>
        <v>25693.034</v>
      </c>
      <c r="R514" s="28"/>
    </row>
    <row r="515" spans="1:18">
      <c r="A515" s="1" t="s">
        <v>75</v>
      </c>
      <c r="C515" s="26">
        <v>40731.442000000003</v>
      </c>
      <c r="D515" s="26"/>
      <c r="E515" s="1">
        <f t="shared" si="48"/>
        <v>12649.99569414739</v>
      </c>
      <c r="F515" s="1">
        <f t="shared" si="49"/>
        <v>12650</v>
      </c>
      <c r="G515" s="1">
        <f t="shared" si="47"/>
        <v>-2.4499999926774763E-3</v>
      </c>
      <c r="I515" s="1">
        <f t="shared" si="54"/>
        <v>-2.4499999926774763E-3</v>
      </c>
      <c r="Q515" s="85">
        <f t="shared" si="50"/>
        <v>25712.942000000003</v>
      </c>
      <c r="R515" s="28"/>
    </row>
    <row r="516" spans="1:18">
      <c r="A516" s="1" t="s">
        <v>75</v>
      </c>
      <c r="C516" s="26">
        <v>40731.445</v>
      </c>
      <c r="D516" s="26"/>
      <c r="E516" s="1">
        <f t="shared" si="48"/>
        <v>12650.00096661998</v>
      </c>
      <c r="F516" s="1">
        <f t="shared" si="49"/>
        <v>12650</v>
      </c>
      <c r="G516" s="1">
        <f t="shared" ref="G516:G579" si="55">+C516-(C$7+F516*C$8)</f>
        <v>5.5000000429572538E-4</v>
      </c>
      <c r="I516" s="1">
        <f t="shared" si="54"/>
        <v>5.5000000429572538E-4</v>
      </c>
      <c r="Q516" s="85">
        <f t="shared" si="50"/>
        <v>25712.945</v>
      </c>
      <c r="R516" s="28"/>
    </row>
    <row r="517" spans="1:18">
      <c r="A517" s="1" t="s">
        <v>75</v>
      </c>
      <c r="C517" s="26">
        <v>40735.425000000003</v>
      </c>
      <c r="D517" s="26"/>
      <c r="E517" s="1">
        <f t="shared" si="48"/>
        <v>12656.995780264442</v>
      </c>
      <c r="F517" s="1">
        <f t="shared" si="49"/>
        <v>12657</v>
      </c>
      <c r="G517" s="1">
        <f t="shared" si="55"/>
        <v>-2.4009999906411394E-3</v>
      </c>
      <c r="I517" s="1">
        <f t="shared" si="54"/>
        <v>-2.4009999906411394E-3</v>
      </c>
      <c r="Q517" s="85">
        <f t="shared" si="50"/>
        <v>25716.925000000003</v>
      </c>
      <c r="R517" s="28"/>
    </row>
    <row r="518" spans="1:18">
      <c r="A518" s="1" t="s">
        <v>75</v>
      </c>
      <c r="C518" s="26">
        <v>40735.432999999997</v>
      </c>
      <c r="D518" s="26"/>
      <c r="E518" s="1">
        <f t="shared" si="48"/>
        <v>12657.009840191356</v>
      </c>
      <c r="F518" s="1">
        <f t="shared" si="49"/>
        <v>12657</v>
      </c>
      <c r="G518" s="1">
        <f t="shared" si="55"/>
        <v>5.5990000037127174E-3</v>
      </c>
      <c r="I518" s="1">
        <f t="shared" si="54"/>
        <v>5.5990000037127174E-3</v>
      </c>
      <c r="Q518" s="85">
        <f t="shared" si="50"/>
        <v>25716.932999999997</v>
      </c>
      <c r="R518" s="28"/>
    </row>
    <row r="519" spans="1:18">
      <c r="A519" s="1" t="s">
        <v>75</v>
      </c>
      <c r="C519" s="26">
        <v>40740.546999999999</v>
      </c>
      <c r="D519" s="26"/>
      <c r="E519" s="1">
        <f t="shared" si="48"/>
        <v>12665.997648477225</v>
      </c>
      <c r="F519" s="1">
        <f t="shared" si="49"/>
        <v>12666</v>
      </c>
      <c r="G519" s="1">
        <f t="shared" si="55"/>
        <v>-1.3379999945755117E-3</v>
      </c>
      <c r="I519" s="1">
        <f t="shared" si="54"/>
        <v>-1.3379999945755117E-3</v>
      </c>
      <c r="Q519" s="85">
        <f t="shared" si="50"/>
        <v>25722.046999999999</v>
      </c>
      <c r="R519" s="28"/>
    </row>
    <row r="520" spans="1:18">
      <c r="A520" s="1" t="s">
        <v>77</v>
      </c>
      <c r="C520" s="26">
        <v>40768.423000000003</v>
      </c>
      <c r="D520" s="26"/>
      <c r="E520" s="1">
        <f t="shared" si="48"/>
        <v>12714.989463842272</v>
      </c>
      <c r="F520" s="1">
        <f t="shared" si="49"/>
        <v>12715</v>
      </c>
      <c r="G520" s="1">
        <f t="shared" si="55"/>
        <v>-5.9949999922537245E-3</v>
      </c>
      <c r="I520" s="1">
        <f t="shared" si="54"/>
        <v>-5.9949999922537245E-3</v>
      </c>
      <c r="Q520" s="85">
        <f t="shared" si="50"/>
        <v>25749.923000000003</v>
      </c>
      <c r="R520" s="28"/>
    </row>
    <row r="521" spans="1:18">
      <c r="A521" s="27" t="s">
        <v>59</v>
      </c>
      <c r="C521" s="26">
        <v>40768.427300000003</v>
      </c>
      <c r="D521" s="26">
        <v>5.0000000000000001E-3</v>
      </c>
      <c r="E521" s="1">
        <f t="shared" si="48"/>
        <v>12714.997021052994</v>
      </c>
      <c r="F521" s="1">
        <f t="shared" si="49"/>
        <v>12715</v>
      </c>
      <c r="G521" s="1">
        <f t="shared" si="55"/>
        <v>-1.6949999917414971E-3</v>
      </c>
      <c r="J521" s="1">
        <f>G521</f>
        <v>-1.6949999917414971E-3</v>
      </c>
      <c r="Q521" s="85">
        <f t="shared" si="50"/>
        <v>25749.927300000003</v>
      </c>
      <c r="R521" s="28"/>
    </row>
    <row r="522" spans="1:18">
      <c r="A522" s="1" t="s">
        <v>77</v>
      </c>
      <c r="C522" s="26">
        <v>40805.408000000003</v>
      </c>
      <c r="D522" s="26"/>
      <c r="E522" s="1">
        <f t="shared" si="48"/>
        <v>12779.990263500616</v>
      </c>
      <c r="F522" s="1">
        <f t="shared" si="49"/>
        <v>12780</v>
      </c>
      <c r="G522" s="1">
        <f t="shared" si="55"/>
        <v>-5.5399999910150655E-3</v>
      </c>
      <c r="I522" s="1">
        <f t="shared" ref="I522:I538" si="56">G522</f>
        <v>-5.5399999910150655E-3</v>
      </c>
      <c r="Q522" s="85">
        <f t="shared" si="50"/>
        <v>25786.908000000003</v>
      </c>
      <c r="R522" s="28"/>
    </row>
    <row r="523" spans="1:18">
      <c r="A523" s="1" t="s">
        <v>78</v>
      </c>
      <c r="C523" s="26">
        <v>40839.550000000003</v>
      </c>
      <c r="D523" s="26"/>
      <c r="E523" s="1">
        <f t="shared" si="48"/>
        <v>12839.994516628511</v>
      </c>
      <c r="F523" s="1">
        <f t="shared" si="49"/>
        <v>12840</v>
      </c>
      <c r="G523" s="1">
        <f t="shared" si="55"/>
        <v>-3.1199999939417467E-3</v>
      </c>
      <c r="I523" s="1">
        <f t="shared" si="56"/>
        <v>-3.1199999939417467E-3</v>
      </c>
      <c r="Q523" s="85">
        <f t="shared" si="50"/>
        <v>25821.050000000003</v>
      </c>
      <c r="R523" s="28"/>
    </row>
    <row r="524" spans="1:18">
      <c r="A524" s="27" t="s">
        <v>78</v>
      </c>
      <c r="C524" s="26">
        <v>40858.328000000001</v>
      </c>
      <c r="D524" s="26"/>
      <c r="E524" s="1">
        <f t="shared" si="48"/>
        <v>12872.996680099763</v>
      </c>
      <c r="F524" s="1">
        <f t="shared" si="49"/>
        <v>12873</v>
      </c>
      <c r="G524" s="1">
        <f t="shared" si="55"/>
        <v>-1.8889999992097728E-3</v>
      </c>
      <c r="I524" s="1">
        <f t="shared" si="56"/>
        <v>-1.8889999992097728E-3</v>
      </c>
      <c r="Q524" s="85">
        <f t="shared" si="50"/>
        <v>25839.828000000001</v>
      </c>
      <c r="R524" s="28"/>
    </row>
    <row r="525" spans="1:18">
      <c r="A525" s="27" t="s">
        <v>79</v>
      </c>
      <c r="C525" s="26">
        <v>40866.300000000003</v>
      </c>
      <c r="D525" s="26"/>
      <c r="E525" s="1">
        <f t="shared" si="48"/>
        <v>12887.007397279063</v>
      </c>
      <c r="F525" s="1">
        <f t="shared" si="49"/>
        <v>12887</v>
      </c>
      <c r="G525" s="1">
        <f t="shared" si="55"/>
        <v>4.2090000060852617E-3</v>
      </c>
      <c r="I525" s="1">
        <f t="shared" si="56"/>
        <v>4.2090000060852617E-3</v>
      </c>
      <c r="Q525" s="85">
        <f t="shared" si="50"/>
        <v>25847.800000000003</v>
      </c>
      <c r="R525" s="28"/>
    </row>
    <row r="526" spans="1:18">
      <c r="A526" s="27" t="s">
        <v>79</v>
      </c>
      <c r="C526" s="26">
        <v>40866.307999999997</v>
      </c>
      <c r="D526" s="26"/>
      <c r="E526" s="1">
        <f t="shared" si="48"/>
        <v>12887.021457205978</v>
      </c>
      <c r="F526" s="1">
        <f t="shared" si="49"/>
        <v>12887</v>
      </c>
      <c r="G526" s="1">
        <f t="shared" si="55"/>
        <v>1.2209000000439119E-2</v>
      </c>
      <c r="I526" s="1">
        <f t="shared" si="56"/>
        <v>1.2209000000439119E-2</v>
      </c>
      <c r="Q526" s="85">
        <f t="shared" si="50"/>
        <v>25847.807999999997</v>
      </c>
      <c r="R526" s="28"/>
    </row>
    <row r="527" spans="1:18">
      <c r="A527" s="27" t="s">
        <v>79</v>
      </c>
      <c r="C527" s="26">
        <v>40887.345000000001</v>
      </c>
      <c r="D527" s="26"/>
      <c r="E527" s="1">
        <f t="shared" si="48"/>
        <v>12923.993792542271</v>
      </c>
      <c r="F527" s="1">
        <f t="shared" si="49"/>
        <v>12924</v>
      </c>
      <c r="G527" s="1">
        <f t="shared" si="55"/>
        <v>-3.5319999951752834E-3</v>
      </c>
      <c r="I527" s="1">
        <f t="shared" si="56"/>
        <v>-3.5319999951752834E-3</v>
      </c>
      <c r="Q527" s="85">
        <f t="shared" si="50"/>
        <v>25868.845000000001</v>
      </c>
      <c r="R527" s="28"/>
    </row>
    <row r="528" spans="1:18">
      <c r="A528" s="27" t="s">
        <v>59</v>
      </c>
      <c r="C528" s="26">
        <v>41133.722000000002</v>
      </c>
      <c r="D528" s="26">
        <v>5.0000000000000001E-3</v>
      </c>
      <c r="E528" s="1">
        <f t="shared" si="48"/>
        <v>13356.999119497084</v>
      </c>
      <c r="F528" s="1">
        <f t="shared" si="49"/>
        <v>13357</v>
      </c>
      <c r="G528" s="1">
        <f t="shared" si="55"/>
        <v>-5.0099999498343095E-4</v>
      </c>
      <c r="I528" s="1">
        <f t="shared" si="56"/>
        <v>-5.0099999498343095E-4</v>
      </c>
      <c r="Q528" s="85">
        <f t="shared" si="50"/>
        <v>26115.222000000002</v>
      </c>
      <c r="R528" s="28"/>
    </row>
    <row r="529" spans="1:18">
      <c r="A529" s="27" t="s">
        <v>83</v>
      </c>
      <c r="C529" s="26">
        <v>41135.423999999999</v>
      </c>
      <c r="D529" s="26"/>
      <c r="E529" s="1">
        <f t="shared" si="48"/>
        <v>13359.990368950061</v>
      </c>
      <c r="F529" s="1">
        <f t="shared" si="49"/>
        <v>13360</v>
      </c>
      <c r="G529" s="1">
        <f t="shared" si="55"/>
        <v>-5.4799999998067506E-3</v>
      </c>
      <c r="I529" s="1">
        <f t="shared" si="56"/>
        <v>-5.4799999998067506E-3</v>
      </c>
      <c r="Q529" s="85">
        <f t="shared" si="50"/>
        <v>26116.923999999999</v>
      </c>
      <c r="R529" s="28"/>
    </row>
    <row r="530" spans="1:18">
      <c r="A530" s="27" t="s">
        <v>83</v>
      </c>
      <c r="C530" s="26">
        <v>41139.413999999997</v>
      </c>
      <c r="D530" s="26"/>
      <c r="E530" s="1">
        <f t="shared" si="48"/>
        <v>13367.002757503169</v>
      </c>
      <c r="F530" s="1">
        <f t="shared" si="49"/>
        <v>13367</v>
      </c>
      <c r="G530" s="1">
        <f t="shared" si="55"/>
        <v>1.5690000000176951E-3</v>
      </c>
      <c r="I530" s="1">
        <f t="shared" si="56"/>
        <v>1.5690000000176951E-3</v>
      </c>
      <c r="Q530" s="85">
        <f t="shared" si="50"/>
        <v>26120.913999999997</v>
      </c>
      <c r="R530" s="28"/>
    </row>
    <row r="531" spans="1:18">
      <c r="A531" s="27" t="s">
        <v>83</v>
      </c>
      <c r="C531" s="26">
        <v>41143.394</v>
      </c>
      <c r="D531" s="26"/>
      <c r="E531" s="1">
        <f t="shared" si="48"/>
        <v>13373.997571147629</v>
      </c>
      <c r="F531" s="1">
        <f t="shared" si="49"/>
        <v>13374</v>
      </c>
      <c r="G531" s="1">
        <f t="shared" si="55"/>
        <v>-1.3819999949191697E-3</v>
      </c>
      <c r="I531" s="1">
        <f t="shared" si="56"/>
        <v>-1.3819999949191697E-3</v>
      </c>
      <c r="Q531" s="85">
        <f t="shared" si="50"/>
        <v>26124.894</v>
      </c>
      <c r="R531" s="28"/>
    </row>
    <row r="532" spans="1:18">
      <c r="A532" s="27" t="s">
        <v>83</v>
      </c>
      <c r="C532" s="26">
        <v>41168.425000000003</v>
      </c>
      <c r="D532" s="26"/>
      <c r="E532" s="1">
        <f t="shared" si="48"/>
        <v>13417.989325000493</v>
      </c>
      <c r="F532" s="1">
        <f t="shared" si="49"/>
        <v>13418</v>
      </c>
      <c r="G532" s="1">
        <f t="shared" si="55"/>
        <v>-6.0739999898942187E-3</v>
      </c>
      <c r="I532" s="1">
        <f t="shared" si="56"/>
        <v>-6.0739999898942187E-3</v>
      </c>
      <c r="Q532" s="85">
        <f t="shared" si="50"/>
        <v>26149.925000000003</v>
      </c>
      <c r="R532" s="28"/>
    </row>
    <row r="533" spans="1:18">
      <c r="A533" s="27" t="s">
        <v>83</v>
      </c>
      <c r="C533" s="26">
        <v>41176.400000000001</v>
      </c>
      <c r="D533" s="26"/>
      <c r="E533" s="1">
        <f t="shared" ref="E533:E596" si="57">+(C533-C$7)/C$8</f>
        <v>13432.005314652386</v>
      </c>
      <c r="F533" s="1">
        <f t="shared" ref="F533:F596" si="58">ROUND(2*E533,0)/2</f>
        <v>13432</v>
      </c>
      <c r="G533" s="1">
        <f t="shared" si="55"/>
        <v>3.0240000050980598E-3</v>
      </c>
      <c r="I533" s="1">
        <f t="shared" si="56"/>
        <v>3.0240000050980598E-3</v>
      </c>
      <c r="Q533" s="85">
        <f t="shared" ref="Q533:Q596" si="59">+C533-15018.5</f>
        <v>26157.9</v>
      </c>
      <c r="R533" s="28"/>
    </row>
    <row r="534" spans="1:18">
      <c r="A534" s="27" t="s">
        <v>83</v>
      </c>
      <c r="C534" s="26">
        <v>41176.402999999998</v>
      </c>
      <c r="D534" s="26"/>
      <c r="E534" s="1">
        <f t="shared" si="57"/>
        <v>13432.010587124976</v>
      </c>
      <c r="F534" s="1">
        <f t="shared" si="58"/>
        <v>13432</v>
      </c>
      <c r="G534" s="1">
        <f t="shared" si="55"/>
        <v>6.0240000020712614E-3</v>
      </c>
      <c r="I534" s="1">
        <f t="shared" si="56"/>
        <v>6.0240000020712614E-3</v>
      </c>
      <c r="Q534" s="85">
        <f t="shared" si="59"/>
        <v>26157.902999999998</v>
      </c>
      <c r="R534" s="28"/>
    </row>
    <row r="535" spans="1:18">
      <c r="A535" s="27" t="s">
        <v>87</v>
      </c>
      <c r="C535" s="26">
        <v>41202.567999999999</v>
      </c>
      <c r="D535" s="26"/>
      <c r="E535" s="1">
        <f t="shared" si="57"/>
        <v>13477.995335619247</v>
      </c>
      <c r="F535" s="1">
        <f t="shared" si="58"/>
        <v>13478</v>
      </c>
      <c r="G535" s="1">
        <f t="shared" si="55"/>
        <v>-2.6539999962551519E-3</v>
      </c>
      <c r="I535" s="1">
        <f t="shared" si="56"/>
        <v>-2.6539999962551519E-3</v>
      </c>
      <c r="Q535" s="85">
        <f t="shared" si="59"/>
        <v>26184.067999999999</v>
      </c>
      <c r="R535" s="28"/>
    </row>
    <row r="536" spans="1:18">
      <c r="A536" s="27" t="s">
        <v>88</v>
      </c>
      <c r="C536" s="26">
        <v>41213.379000000001</v>
      </c>
      <c r="D536" s="26"/>
      <c r="E536" s="1">
        <f t="shared" si="57"/>
        <v>13496.995569365536</v>
      </c>
      <c r="F536" s="1">
        <f t="shared" si="58"/>
        <v>13497</v>
      </c>
      <c r="G536" s="1">
        <f t="shared" si="55"/>
        <v>-2.5209999948856421E-3</v>
      </c>
      <c r="I536" s="1">
        <f t="shared" si="56"/>
        <v>-2.5209999948856421E-3</v>
      </c>
      <c r="Q536" s="85">
        <f t="shared" si="59"/>
        <v>26194.879000000001</v>
      </c>
      <c r="R536" s="28"/>
    </row>
    <row r="537" spans="1:18">
      <c r="A537" s="27" t="s">
        <v>59</v>
      </c>
      <c r="C537" s="26">
        <v>41499.015099999997</v>
      </c>
      <c r="D537" s="26">
        <v>5.0000000000000001E-3</v>
      </c>
      <c r="E537" s="1">
        <f t="shared" si="57"/>
        <v>13998.998405955785</v>
      </c>
      <c r="F537" s="1">
        <f t="shared" si="58"/>
        <v>13999</v>
      </c>
      <c r="G537" s="1">
        <f t="shared" si="55"/>
        <v>-9.0700000146171078E-4</v>
      </c>
      <c r="I537" s="1">
        <f t="shared" si="56"/>
        <v>-9.0700000146171078E-4</v>
      </c>
      <c r="Q537" s="85">
        <f t="shared" si="59"/>
        <v>26480.515099999997</v>
      </c>
      <c r="R537" s="28"/>
    </row>
    <row r="538" spans="1:18">
      <c r="A538" s="27" t="s">
        <v>59</v>
      </c>
      <c r="C538" s="26">
        <v>41863.739200000004</v>
      </c>
      <c r="D538" s="26">
        <v>5.0000000000000001E-3</v>
      </c>
      <c r="E538" s="1">
        <f t="shared" si="57"/>
        <v>14639.99768011207</v>
      </c>
      <c r="F538" s="1">
        <f t="shared" si="58"/>
        <v>14640</v>
      </c>
      <c r="G538" s="1">
        <f t="shared" si="55"/>
        <v>-1.3199999957578257E-3</v>
      </c>
      <c r="I538" s="1">
        <f t="shared" si="56"/>
        <v>-1.3199999957578257E-3</v>
      </c>
      <c r="Q538" s="85">
        <f t="shared" si="59"/>
        <v>26845.239200000004</v>
      </c>
      <c r="R538" s="28"/>
    </row>
    <row r="539" spans="1:18">
      <c r="A539" s="27" t="s">
        <v>98</v>
      </c>
      <c r="C539" s="26">
        <v>41960.470999999998</v>
      </c>
      <c r="D539" s="26" t="s">
        <v>17</v>
      </c>
      <c r="E539" s="1">
        <f t="shared" si="57"/>
        <v>14810.002935009747</v>
      </c>
      <c r="F539" s="1">
        <f t="shared" si="58"/>
        <v>14810</v>
      </c>
      <c r="G539" s="1">
        <f t="shared" si="55"/>
        <v>1.670000005105976E-3</v>
      </c>
      <c r="K539" s="1">
        <f>G539</f>
        <v>1.670000005105976E-3</v>
      </c>
      <c r="O539" s="1">
        <f ca="1">+C$11+C$12*F539</f>
        <v>-1.0864230741017954E-3</v>
      </c>
      <c r="Q539" s="85">
        <f t="shared" si="59"/>
        <v>26941.970999999998</v>
      </c>
      <c r="R539" s="28"/>
    </row>
    <row r="540" spans="1:18">
      <c r="A540" s="27" t="s">
        <v>59</v>
      </c>
      <c r="C540" s="26">
        <v>42229.032399999996</v>
      </c>
      <c r="D540" s="26">
        <v>5.0000000000000001E-3</v>
      </c>
      <c r="E540" s="1">
        <f t="shared" si="57"/>
        <v>15281.997142319851</v>
      </c>
      <c r="F540" s="1">
        <f t="shared" si="58"/>
        <v>15282</v>
      </c>
      <c r="G540" s="1">
        <f t="shared" si="55"/>
        <v>-1.6259999974863604E-3</v>
      </c>
      <c r="I540" s="1">
        <f t="shared" ref="I540:I571" si="60">G540</f>
        <v>-1.6259999974863604E-3</v>
      </c>
      <c r="Q540" s="85">
        <f t="shared" si="59"/>
        <v>27210.532399999996</v>
      </c>
      <c r="R540" s="28"/>
    </row>
    <row r="541" spans="1:18">
      <c r="A541" s="27" t="s">
        <v>59</v>
      </c>
      <c r="C541" s="26">
        <v>42594.326200000003</v>
      </c>
      <c r="D541" s="26">
        <v>5.0000000000000001E-3</v>
      </c>
      <c r="E541" s="1">
        <f t="shared" si="57"/>
        <v>15923.997659022178</v>
      </c>
      <c r="F541" s="1">
        <f t="shared" si="58"/>
        <v>15924</v>
      </c>
      <c r="G541" s="1">
        <f t="shared" si="55"/>
        <v>-1.3319999925442971E-3</v>
      </c>
      <c r="I541" s="1">
        <f t="shared" si="60"/>
        <v>-1.3319999925442971E-3</v>
      </c>
      <c r="Q541" s="85">
        <f t="shared" si="59"/>
        <v>27575.826200000003</v>
      </c>
      <c r="R541" s="28"/>
    </row>
    <row r="542" spans="1:18">
      <c r="A542" s="27" t="s">
        <v>111</v>
      </c>
      <c r="C542" s="26">
        <v>42919.790999999997</v>
      </c>
      <c r="D542" s="26" t="s">
        <v>17</v>
      </c>
      <c r="E542" s="1">
        <f t="shared" si="57"/>
        <v>16495.999072044826</v>
      </c>
      <c r="F542" s="1">
        <f t="shared" si="58"/>
        <v>16496</v>
      </c>
      <c r="G542" s="1">
        <f t="shared" si="55"/>
        <v>-5.2799999684793875E-4</v>
      </c>
      <c r="I542" s="1">
        <f t="shared" si="60"/>
        <v>-5.2799999684793875E-4</v>
      </c>
      <c r="Q542" s="85">
        <f t="shared" si="59"/>
        <v>27901.290999999997</v>
      </c>
      <c r="R542" s="28"/>
    </row>
    <row r="543" spans="1:18">
      <c r="A543" s="27" t="s">
        <v>111</v>
      </c>
      <c r="C543" s="26">
        <v>42919.796000000002</v>
      </c>
      <c r="D543" s="26" t="s">
        <v>17</v>
      </c>
      <c r="E543" s="1">
        <f t="shared" si="57"/>
        <v>16496.007859499161</v>
      </c>
      <c r="F543" s="1">
        <f t="shared" si="58"/>
        <v>16496</v>
      </c>
      <c r="G543" s="1">
        <f t="shared" si="55"/>
        <v>4.4720000078086741E-3</v>
      </c>
      <c r="I543" s="1">
        <f t="shared" si="60"/>
        <v>4.4720000078086741E-3</v>
      </c>
      <c r="Q543" s="85">
        <f t="shared" si="59"/>
        <v>27901.296000000002</v>
      </c>
      <c r="R543" s="28"/>
    </row>
    <row r="544" spans="1:18">
      <c r="A544" s="27" t="s">
        <v>111</v>
      </c>
      <c r="C544" s="26">
        <v>42923.773000000001</v>
      </c>
      <c r="D544" s="26" t="s">
        <v>17</v>
      </c>
      <c r="E544" s="1">
        <f t="shared" si="57"/>
        <v>16502.997400671018</v>
      </c>
      <c r="F544" s="1">
        <f t="shared" si="58"/>
        <v>16503</v>
      </c>
      <c r="G544" s="1">
        <f t="shared" si="55"/>
        <v>-1.4789999986533076E-3</v>
      </c>
      <c r="I544" s="1">
        <f t="shared" si="60"/>
        <v>-1.4789999986533076E-3</v>
      </c>
      <c r="Q544" s="85">
        <f t="shared" si="59"/>
        <v>27905.273000000001</v>
      </c>
      <c r="R544" s="28"/>
    </row>
    <row r="545" spans="1:18">
      <c r="A545" s="27" t="s">
        <v>111</v>
      </c>
      <c r="C545" s="26">
        <v>42923.775999999998</v>
      </c>
      <c r="D545" s="26" t="s">
        <v>17</v>
      </c>
      <c r="E545" s="1">
        <f t="shared" si="57"/>
        <v>16503.002673143608</v>
      </c>
      <c r="F545" s="1">
        <f t="shared" si="58"/>
        <v>16503</v>
      </c>
      <c r="G545" s="1">
        <f t="shared" si="55"/>
        <v>1.5209999983198941E-3</v>
      </c>
      <c r="I545" s="1">
        <f t="shared" si="60"/>
        <v>1.5209999983198941E-3</v>
      </c>
      <c r="Q545" s="85">
        <f t="shared" si="59"/>
        <v>27905.275999999998</v>
      </c>
      <c r="R545" s="28"/>
    </row>
    <row r="546" spans="1:18">
      <c r="A546" s="27" t="s">
        <v>59</v>
      </c>
      <c r="C546" s="26">
        <v>42959.620999999999</v>
      </c>
      <c r="D546" s="26">
        <v>5.0000000000000001E-3</v>
      </c>
      <c r="E546" s="1">
        <f t="shared" si="57"/>
        <v>16565.999933215353</v>
      </c>
      <c r="F546" s="1">
        <f t="shared" si="58"/>
        <v>16566</v>
      </c>
      <c r="G546" s="1">
        <f t="shared" si="55"/>
        <v>-3.7999998312443495E-5</v>
      </c>
      <c r="I546" s="1">
        <f t="shared" si="60"/>
        <v>-3.7999998312443495E-5</v>
      </c>
      <c r="Q546" s="85">
        <f t="shared" si="59"/>
        <v>27941.120999999999</v>
      </c>
      <c r="R546" s="28"/>
    </row>
    <row r="547" spans="1:18">
      <c r="A547" s="27" t="s">
        <v>111</v>
      </c>
      <c r="C547" s="26">
        <v>42960.756000000001</v>
      </c>
      <c r="D547" s="26" t="s">
        <v>17</v>
      </c>
      <c r="E547" s="1">
        <f t="shared" si="57"/>
        <v>16567.994685347632</v>
      </c>
      <c r="F547" s="1">
        <f t="shared" si="58"/>
        <v>16568</v>
      </c>
      <c r="G547" s="1">
        <f t="shared" si="55"/>
        <v>-3.0239999978221022E-3</v>
      </c>
      <c r="I547" s="1">
        <f t="shared" si="60"/>
        <v>-3.0239999978221022E-3</v>
      </c>
      <c r="Q547" s="85">
        <f t="shared" si="59"/>
        <v>27942.256000000001</v>
      </c>
      <c r="R547" s="28"/>
    </row>
    <row r="548" spans="1:18">
      <c r="A548" s="27" t="s">
        <v>111</v>
      </c>
      <c r="C548" s="26">
        <v>42964.74</v>
      </c>
      <c r="D548" s="26" t="s">
        <v>17</v>
      </c>
      <c r="E548" s="1">
        <f t="shared" si="57"/>
        <v>16574.996528955544</v>
      </c>
      <c r="F548" s="1">
        <f t="shared" si="58"/>
        <v>16575</v>
      </c>
      <c r="G548" s="1">
        <f t="shared" si="55"/>
        <v>-1.9749999992200173E-3</v>
      </c>
      <c r="I548" s="1">
        <f t="shared" si="60"/>
        <v>-1.9749999992200173E-3</v>
      </c>
      <c r="Q548" s="85">
        <f t="shared" si="59"/>
        <v>27946.239999999998</v>
      </c>
      <c r="R548" s="28"/>
    </row>
    <row r="549" spans="1:18">
      <c r="A549" s="27" t="s">
        <v>111</v>
      </c>
      <c r="C549" s="26">
        <v>42964.741000000002</v>
      </c>
      <c r="D549" s="26" t="s">
        <v>17</v>
      </c>
      <c r="E549" s="1">
        <f t="shared" si="57"/>
        <v>16574.998286446415</v>
      </c>
      <c r="F549" s="1">
        <f t="shared" si="58"/>
        <v>16575</v>
      </c>
      <c r="G549" s="1">
        <f t="shared" si="55"/>
        <v>-9.7499999537831172E-4</v>
      </c>
      <c r="I549" s="1">
        <f t="shared" si="60"/>
        <v>-9.7499999537831172E-4</v>
      </c>
      <c r="Q549" s="85">
        <f t="shared" si="59"/>
        <v>27946.241000000002</v>
      </c>
      <c r="R549" s="28"/>
    </row>
    <row r="550" spans="1:18">
      <c r="A550" s="27" t="s">
        <v>111</v>
      </c>
      <c r="C550" s="26">
        <v>42980.677000000003</v>
      </c>
      <c r="D550" s="26" t="s">
        <v>17</v>
      </c>
      <c r="E550" s="1">
        <f t="shared" si="57"/>
        <v>16603.005660878091</v>
      </c>
      <c r="F550" s="1">
        <f t="shared" si="58"/>
        <v>16603</v>
      </c>
      <c r="G550" s="1">
        <f t="shared" si="55"/>
        <v>3.2210000063059852E-3</v>
      </c>
      <c r="I550" s="1">
        <f t="shared" si="60"/>
        <v>3.2210000063059852E-3</v>
      </c>
      <c r="Q550" s="85">
        <f t="shared" si="59"/>
        <v>27962.177000000003</v>
      </c>
      <c r="R550" s="28"/>
    </row>
    <row r="551" spans="1:18">
      <c r="A551" s="27" t="s">
        <v>111</v>
      </c>
      <c r="C551" s="26">
        <v>42985.790999999997</v>
      </c>
      <c r="D551" s="26" t="s">
        <v>17</v>
      </c>
      <c r="E551" s="1">
        <f t="shared" si="57"/>
        <v>16611.993469163946</v>
      </c>
      <c r="F551" s="1">
        <f t="shared" si="58"/>
        <v>16612</v>
      </c>
      <c r="G551" s="1">
        <f t="shared" si="55"/>
        <v>-3.7159999992582016E-3</v>
      </c>
      <c r="I551" s="1">
        <f t="shared" si="60"/>
        <v>-3.7159999992582016E-3</v>
      </c>
      <c r="Q551" s="85">
        <f t="shared" si="59"/>
        <v>27967.290999999997</v>
      </c>
      <c r="R551" s="28"/>
    </row>
    <row r="552" spans="1:18">
      <c r="A552" s="27" t="s">
        <v>111</v>
      </c>
      <c r="C552" s="26">
        <v>43009.692999999999</v>
      </c>
      <c r="D552" s="26" t="s">
        <v>17</v>
      </c>
      <c r="E552" s="1">
        <f t="shared" si="57"/>
        <v>16654.001015829726</v>
      </c>
      <c r="F552" s="1">
        <f t="shared" si="58"/>
        <v>16654</v>
      </c>
      <c r="G552" s="1">
        <f t="shared" si="55"/>
        <v>5.7800000649876893E-4</v>
      </c>
      <c r="I552" s="1">
        <f t="shared" si="60"/>
        <v>5.7800000649876893E-4</v>
      </c>
      <c r="Q552" s="85">
        <f t="shared" si="59"/>
        <v>27991.192999999999</v>
      </c>
      <c r="R552" s="28"/>
    </row>
    <row r="553" spans="1:18">
      <c r="A553" s="27" t="s">
        <v>111</v>
      </c>
      <c r="C553" s="26">
        <v>43026.756999999998</v>
      </c>
      <c r="D553" s="26" t="s">
        <v>17</v>
      </c>
      <c r="E553" s="1">
        <f t="shared" si="57"/>
        <v>16683.990839957612</v>
      </c>
      <c r="F553" s="1">
        <f t="shared" si="58"/>
        <v>16684</v>
      </c>
      <c r="G553" s="1">
        <f t="shared" si="55"/>
        <v>-5.2119999963906594E-3</v>
      </c>
      <c r="I553" s="1">
        <f t="shared" si="60"/>
        <v>-5.2119999963906594E-3</v>
      </c>
      <c r="Q553" s="85">
        <f t="shared" si="59"/>
        <v>28008.256999999998</v>
      </c>
      <c r="R553" s="28"/>
    </row>
    <row r="554" spans="1:18">
      <c r="A554" s="27" t="s">
        <v>111</v>
      </c>
      <c r="C554" s="26">
        <v>43026.764999999999</v>
      </c>
      <c r="D554" s="26" t="s">
        <v>17</v>
      </c>
      <c r="E554" s="1">
        <f t="shared" si="57"/>
        <v>16684.004899884538</v>
      </c>
      <c r="F554" s="1">
        <f t="shared" si="58"/>
        <v>16684</v>
      </c>
      <c r="G554" s="1">
        <f t="shared" si="55"/>
        <v>2.7880000052391551E-3</v>
      </c>
      <c r="I554" s="1">
        <f t="shared" si="60"/>
        <v>2.7880000052391551E-3</v>
      </c>
      <c r="Q554" s="85">
        <f t="shared" si="59"/>
        <v>28008.264999999999</v>
      </c>
      <c r="R554" s="28"/>
    </row>
    <row r="555" spans="1:18">
      <c r="A555" s="27" t="s">
        <v>111</v>
      </c>
      <c r="C555" s="26">
        <v>43051.796000000002</v>
      </c>
      <c r="D555" s="26" t="s">
        <v>17</v>
      </c>
      <c r="E555" s="1">
        <f t="shared" si="57"/>
        <v>16727.996653737402</v>
      </c>
      <c r="F555" s="1">
        <f t="shared" si="58"/>
        <v>16728</v>
      </c>
      <c r="G555" s="1">
        <f t="shared" si="55"/>
        <v>-1.9039999970118515E-3</v>
      </c>
      <c r="I555" s="1">
        <f t="shared" si="60"/>
        <v>-1.9039999970118515E-3</v>
      </c>
      <c r="Q555" s="85">
        <f t="shared" si="59"/>
        <v>28033.296000000002</v>
      </c>
      <c r="R555" s="28"/>
    </row>
    <row r="556" spans="1:18">
      <c r="A556" s="27" t="s">
        <v>111</v>
      </c>
      <c r="C556" s="26">
        <v>43083.654999999999</v>
      </c>
      <c r="D556" s="26" t="s">
        <v>17</v>
      </c>
      <c r="E556" s="1">
        <f t="shared" si="57"/>
        <v>16783.988555219486</v>
      </c>
      <c r="F556" s="1">
        <f t="shared" si="58"/>
        <v>16784</v>
      </c>
      <c r="G556" s="1">
        <f t="shared" si="55"/>
        <v>-6.5119999999296851E-3</v>
      </c>
      <c r="I556" s="1">
        <f t="shared" si="60"/>
        <v>-6.5119999999296851E-3</v>
      </c>
      <c r="Q556" s="85">
        <f t="shared" si="59"/>
        <v>28065.154999999999</v>
      </c>
      <c r="R556" s="28"/>
    </row>
    <row r="557" spans="1:18">
      <c r="A557" s="27" t="s">
        <v>111</v>
      </c>
      <c r="C557" s="26">
        <v>43290.771999999997</v>
      </c>
      <c r="D557" s="26" t="s">
        <v>17</v>
      </c>
      <c r="E557" s="1">
        <f t="shared" si="57"/>
        <v>17147.994790797075</v>
      </c>
      <c r="F557" s="1">
        <f t="shared" si="58"/>
        <v>17148</v>
      </c>
      <c r="G557" s="1">
        <f t="shared" si="55"/>
        <v>-2.9639999993378296E-3</v>
      </c>
      <c r="I557" s="1">
        <f t="shared" si="60"/>
        <v>-2.9639999993378296E-3</v>
      </c>
      <c r="Q557" s="85">
        <f t="shared" si="59"/>
        <v>28272.271999999997</v>
      </c>
      <c r="R557" s="28"/>
    </row>
    <row r="558" spans="1:18">
      <c r="A558" s="27" t="s">
        <v>59</v>
      </c>
      <c r="C558" s="26">
        <v>43324.913200000003</v>
      </c>
      <c r="D558" s="26">
        <v>5.0000000000000001E-3</v>
      </c>
      <c r="E558" s="1">
        <f t="shared" si="57"/>
        <v>17207.997637932287</v>
      </c>
      <c r="F558" s="1">
        <f t="shared" si="58"/>
        <v>17208</v>
      </c>
      <c r="G558" s="1">
        <f t="shared" si="55"/>
        <v>-1.3439999966067262E-3</v>
      </c>
      <c r="I558" s="1">
        <f t="shared" si="60"/>
        <v>-1.3439999966067262E-3</v>
      </c>
      <c r="Q558" s="85">
        <f t="shared" si="59"/>
        <v>28306.413200000003</v>
      </c>
      <c r="R558" s="28"/>
    </row>
    <row r="559" spans="1:18">
      <c r="A559" s="27" t="s">
        <v>111</v>
      </c>
      <c r="C559" s="26">
        <v>43413.67</v>
      </c>
      <c r="D559" s="26" t="s">
        <v>17</v>
      </c>
      <c r="E559" s="1">
        <f t="shared" si="57"/>
        <v>17363.986903178073</v>
      </c>
      <c r="F559" s="1">
        <f t="shared" si="58"/>
        <v>17364</v>
      </c>
      <c r="G559" s="1">
        <f t="shared" si="55"/>
        <v>-7.4519999980111606E-3</v>
      </c>
      <c r="I559" s="1">
        <f t="shared" si="60"/>
        <v>-7.4519999980111606E-3</v>
      </c>
      <c r="Q559" s="85">
        <f t="shared" si="59"/>
        <v>28395.17</v>
      </c>
      <c r="R559" s="28"/>
    </row>
    <row r="560" spans="1:18">
      <c r="A560" s="27" t="s">
        <v>111</v>
      </c>
      <c r="C560" s="26">
        <v>43466.591999999997</v>
      </c>
      <c r="D560" s="26" t="s">
        <v>17</v>
      </c>
      <c r="E560" s="1">
        <f t="shared" si="57"/>
        <v>17456.996834758953</v>
      </c>
      <c r="F560" s="1">
        <f t="shared" si="58"/>
        <v>17457</v>
      </c>
      <c r="G560" s="1">
        <f t="shared" si="55"/>
        <v>-1.8009999985224567E-3</v>
      </c>
      <c r="I560" s="1">
        <f t="shared" si="60"/>
        <v>-1.8009999985224567E-3</v>
      </c>
      <c r="Q560" s="85">
        <f t="shared" si="59"/>
        <v>28448.091999999997</v>
      </c>
      <c r="R560" s="28"/>
    </row>
    <row r="561" spans="1:18">
      <c r="A561" s="27" t="s">
        <v>111</v>
      </c>
      <c r="C561" s="26">
        <v>43665.733</v>
      </c>
      <c r="D561" s="26" t="s">
        <v>17</v>
      </c>
      <c r="E561" s="1">
        <f t="shared" si="57"/>
        <v>17806.985323193789</v>
      </c>
      <c r="F561" s="1">
        <f t="shared" si="58"/>
        <v>17807</v>
      </c>
      <c r="G561" s="1">
        <f t="shared" si="55"/>
        <v>-8.3509999967645854E-3</v>
      </c>
      <c r="I561" s="1">
        <f t="shared" si="60"/>
        <v>-8.3509999967645854E-3</v>
      </c>
      <c r="Q561" s="85">
        <f t="shared" si="59"/>
        <v>28647.233</v>
      </c>
      <c r="R561" s="28"/>
    </row>
    <row r="562" spans="1:18">
      <c r="A562" s="27" t="s">
        <v>111</v>
      </c>
      <c r="C562" s="26">
        <v>43665.741999999998</v>
      </c>
      <c r="D562" s="26" t="s">
        <v>17</v>
      </c>
      <c r="E562" s="1">
        <f t="shared" si="57"/>
        <v>17807.001140611574</v>
      </c>
      <c r="F562" s="1">
        <f t="shared" si="58"/>
        <v>17807</v>
      </c>
      <c r="G562" s="1">
        <f t="shared" si="55"/>
        <v>6.4900000143097714E-4</v>
      </c>
      <c r="I562" s="1">
        <f t="shared" si="60"/>
        <v>6.4900000143097714E-4</v>
      </c>
      <c r="Q562" s="85">
        <f t="shared" si="59"/>
        <v>28647.241999999998</v>
      </c>
      <c r="R562" s="28"/>
    </row>
    <row r="563" spans="1:18">
      <c r="A563" s="27" t="s">
        <v>111</v>
      </c>
      <c r="C563" s="26">
        <v>43669.724000000002</v>
      </c>
      <c r="D563" s="26" t="s">
        <v>17</v>
      </c>
      <c r="E563" s="1">
        <f t="shared" si="57"/>
        <v>17813.99946923777</v>
      </c>
      <c r="F563" s="1">
        <f t="shared" si="58"/>
        <v>17814</v>
      </c>
      <c r="G563" s="1">
        <f t="shared" si="55"/>
        <v>-3.0199999309843406E-4</v>
      </c>
      <c r="I563" s="1">
        <f t="shared" si="60"/>
        <v>-3.0199999309843406E-4</v>
      </c>
      <c r="Q563" s="85">
        <f t="shared" si="59"/>
        <v>28651.224000000002</v>
      </c>
      <c r="R563" s="28"/>
    </row>
    <row r="564" spans="1:18">
      <c r="A564" s="27" t="s">
        <v>111</v>
      </c>
      <c r="C564" s="26">
        <v>43673.707999999999</v>
      </c>
      <c r="D564" s="26" t="s">
        <v>17</v>
      </c>
      <c r="E564" s="1">
        <f t="shared" si="57"/>
        <v>17821.001312845681</v>
      </c>
      <c r="F564" s="1">
        <f t="shared" si="58"/>
        <v>17821</v>
      </c>
      <c r="G564" s="1">
        <f t="shared" si="55"/>
        <v>7.4699999822769314E-4</v>
      </c>
      <c r="I564" s="1">
        <f t="shared" si="60"/>
        <v>7.4699999822769314E-4</v>
      </c>
      <c r="Q564" s="85">
        <f t="shared" si="59"/>
        <v>28655.207999999999</v>
      </c>
      <c r="R564" s="28"/>
    </row>
    <row r="565" spans="1:18">
      <c r="A565" s="27" t="s">
        <v>59</v>
      </c>
      <c r="C565" s="26">
        <v>43690.207000000002</v>
      </c>
      <c r="D565" s="26">
        <v>5.0000000000000001E-3</v>
      </c>
      <c r="E565" s="1">
        <f t="shared" si="57"/>
        <v>17849.998154634603</v>
      </c>
      <c r="F565" s="1">
        <f t="shared" si="58"/>
        <v>17850</v>
      </c>
      <c r="G565" s="1">
        <f t="shared" si="55"/>
        <v>-1.0499999989406206E-3</v>
      </c>
      <c r="I565" s="1">
        <f t="shared" si="60"/>
        <v>-1.0499999989406206E-3</v>
      </c>
      <c r="Q565" s="85">
        <f t="shared" si="59"/>
        <v>28671.707000000002</v>
      </c>
      <c r="R565" s="28"/>
    </row>
    <row r="566" spans="1:18">
      <c r="A566" s="27" t="s">
        <v>111</v>
      </c>
      <c r="C566" s="26">
        <v>43694.754999999997</v>
      </c>
      <c r="D566" s="26" t="s">
        <v>17</v>
      </c>
      <c r="E566" s="1">
        <f t="shared" si="57"/>
        <v>17857.991223090619</v>
      </c>
      <c r="F566" s="1">
        <f t="shared" si="58"/>
        <v>17858</v>
      </c>
      <c r="G566" s="1">
        <f t="shared" si="55"/>
        <v>-4.9939999953494407E-3</v>
      </c>
      <c r="I566" s="1">
        <f t="shared" si="60"/>
        <v>-4.9939999953494407E-3</v>
      </c>
      <c r="Q566" s="85">
        <f t="shared" si="59"/>
        <v>28676.254999999997</v>
      </c>
      <c r="R566" s="28"/>
    </row>
    <row r="567" spans="1:18">
      <c r="A567" s="27" t="s">
        <v>111</v>
      </c>
      <c r="C567" s="26">
        <v>43718.654999999999</v>
      </c>
      <c r="D567" s="26" t="s">
        <v>17</v>
      </c>
      <c r="E567" s="1">
        <f t="shared" si="57"/>
        <v>17899.995254774665</v>
      </c>
      <c r="F567" s="1">
        <f t="shared" si="58"/>
        <v>17900</v>
      </c>
      <c r="G567" s="1">
        <f t="shared" si="55"/>
        <v>-2.6999999972758815E-3</v>
      </c>
      <c r="I567" s="1">
        <f t="shared" si="60"/>
        <v>-2.6999999972758815E-3</v>
      </c>
      <c r="Q567" s="85">
        <f t="shared" si="59"/>
        <v>28700.154999999999</v>
      </c>
      <c r="R567" s="28"/>
    </row>
    <row r="568" spans="1:18">
      <c r="A568" s="27" t="s">
        <v>111</v>
      </c>
      <c r="C568" s="26">
        <v>43723.773999999998</v>
      </c>
      <c r="D568" s="26" t="s">
        <v>17</v>
      </c>
      <c r="E568" s="1">
        <f t="shared" si="57"/>
        <v>17908.99185051486</v>
      </c>
      <c r="F568" s="1">
        <f t="shared" si="58"/>
        <v>17909</v>
      </c>
      <c r="G568" s="1">
        <f t="shared" si="55"/>
        <v>-4.6369999981834553E-3</v>
      </c>
      <c r="I568" s="1">
        <f t="shared" si="60"/>
        <v>-4.6369999981834553E-3</v>
      </c>
      <c r="Q568" s="85">
        <f t="shared" si="59"/>
        <v>28705.273999999998</v>
      </c>
      <c r="R568" s="28"/>
    </row>
    <row r="569" spans="1:18">
      <c r="A569" s="27" t="s">
        <v>111</v>
      </c>
      <c r="C569" s="26">
        <v>44049.815999999999</v>
      </c>
      <c r="D569" s="26" t="s">
        <v>17</v>
      </c>
      <c r="E569" s="1">
        <f t="shared" si="57"/>
        <v>18482.00768726505</v>
      </c>
      <c r="F569" s="1">
        <f t="shared" si="58"/>
        <v>18482</v>
      </c>
      <c r="G569" s="1">
        <f t="shared" si="55"/>
        <v>4.3740000037360005E-3</v>
      </c>
      <c r="I569" s="1">
        <f t="shared" si="60"/>
        <v>4.3740000037360005E-3</v>
      </c>
      <c r="Q569" s="85">
        <f t="shared" si="59"/>
        <v>29031.315999999999</v>
      </c>
      <c r="R569" s="28"/>
    </row>
    <row r="570" spans="1:18">
      <c r="A570" s="27" t="s">
        <v>111</v>
      </c>
      <c r="C570" s="26">
        <v>44081.675000000003</v>
      </c>
      <c r="D570" s="26" t="s">
        <v>17</v>
      </c>
      <c r="E570" s="1">
        <f t="shared" si="57"/>
        <v>18537.999588747149</v>
      </c>
      <c r="F570" s="1">
        <f t="shared" si="58"/>
        <v>18538</v>
      </c>
      <c r="G570" s="1">
        <f t="shared" si="55"/>
        <v>-2.339999919058755E-4</v>
      </c>
      <c r="I570" s="1">
        <f t="shared" si="60"/>
        <v>-2.339999919058755E-4</v>
      </c>
      <c r="Q570" s="85">
        <f t="shared" si="59"/>
        <v>29063.175000000003</v>
      </c>
      <c r="R570" s="28"/>
    </row>
    <row r="571" spans="1:18">
      <c r="A571" s="27" t="s">
        <v>111</v>
      </c>
      <c r="C571" s="26">
        <v>44082.815000000002</v>
      </c>
      <c r="D571" s="26" t="s">
        <v>17</v>
      </c>
      <c r="E571" s="1">
        <f t="shared" si="57"/>
        <v>18540.003128333752</v>
      </c>
      <c r="F571" s="1">
        <f t="shared" si="58"/>
        <v>18540</v>
      </c>
      <c r="G571" s="1">
        <f t="shared" si="55"/>
        <v>1.7800000059651211E-3</v>
      </c>
      <c r="I571" s="1">
        <f t="shared" si="60"/>
        <v>1.7800000059651211E-3</v>
      </c>
      <c r="Q571" s="85">
        <f t="shared" si="59"/>
        <v>29064.315000000002</v>
      </c>
      <c r="R571" s="28"/>
    </row>
    <row r="572" spans="1:18">
      <c r="A572" s="27" t="s">
        <v>111</v>
      </c>
      <c r="C572" s="26">
        <v>44126.625</v>
      </c>
      <c r="D572" s="26" t="s">
        <v>17</v>
      </c>
      <c r="E572" s="1">
        <f t="shared" si="57"/>
        <v>18616.998803148726</v>
      </c>
      <c r="F572" s="1">
        <f t="shared" si="58"/>
        <v>18617</v>
      </c>
      <c r="G572" s="1">
        <f t="shared" si="55"/>
        <v>-6.809999977122061E-4</v>
      </c>
      <c r="I572" s="1">
        <f t="shared" ref="I572:I603" si="61">G572</f>
        <v>-6.809999977122061E-4</v>
      </c>
      <c r="Q572" s="85">
        <f t="shared" si="59"/>
        <v>29108.125</v>
      </c>
      <c r="R572" s="28"/>
    </row>
    <row r="573" spans="1:18">
      <c r="A573" s="27" t="s">
        <v>111</v>
      </c>
      <c r="C573" s="26">
        <v>44407.705999999998</v>
      </c>
      <c r="D573" s="26" t="s">
        <v>17</v>
      </c>
      <c r="E573" s="1">
        <f t="shared" si="57"/>
        <v>19110.996093097809</v>
      </c>
      <c r="F573" s="1">
        <f t="shared" si="58"/>
        <v>19111</v>
      </c>
      <c r="G573" s="1">
        <f t="shared" si="55"/>
        <v>-2.2229999958653934E-3</v>
      </c>
      <c r="I573" s="1">
        <f t="shared" si="61"/>
        <v>-2.2229999958653934E-3</v>
      </c>
      <c r="Q573" s="85">
        <f t="shared" si="59"/>
        <v>29389.205999999998</v>
      </c>
      <c r="R573" s="28"/>
    </row>
    <row r="574" spans="1:18">
      <c r="A574" s="27" t="s">
        <v>111</v>
      </c>
      <c r="C574" s="26">
        <v>44444.7</v>
      </c>
      <c r="D574" s="26" t="s">
        <v>17</v>
      </c>
      <c r="E574" s="1">
        <f t="shared" si="57"/>
        <v>19176.012710173938</v>
      </c>
      <c r="F574" s="1">
        <f t="shared" si="58"/>
        <v>19176</v>
      </c>
      <c r="G574" s="1">
        <f t="shared" si="55"/>
        <v>7.2320000035688281E-3</v>
      </c>
      <c r="I574" s="1">
        <f t="shared" si="61"/>
        <v>7.2320000035688281E-3</v>
      </c>
      <c r="Q574" s="85">
        <f t="shared" si="59"/>
        <v>29426.199999999997</v>
      </c>
      <c r="R574" s="28"/>
    </row>
    <row r="575" spans="1:18">
      <c r="A575" s="27" t="s">
        <v>111</v>
      </c>
      <c r="C575" s="26">
        <v>44473.714</v>
      </c>
      <c r="D575" s="26" t="s">
        <v>17</v>
      </c>
      <c r="E575" s="1">
        <f t="shared" si="57"/>
        <v>19227.004550143858</v>
      </c>
      <c r="F575" s="1">
        <f t="shared" si="58"/>
        <v>19227</v>
      </c>
      <c r="G575" s="1">
        <f t="shared" si="55"/>
        <v>2.5890000033541583E-3</v>
      </c>
      <c r="I575" s="1">
        <f t="shared" si="61"/>
        <v>2.5890000033541583E-3</v>
      </c>
      <c r="Q575" s="85">
        <f t="shared" si="59"/>
        <v>29455.214</v>
      </c>
      <c r="R575" s="28"/>
    </row>
    <row r="576" spans="1:18">
      <c r="A576" s="27" t="s">
        <v>111</v>
      </c>
      <c r="C576" s="26">
        <v>44485.665999999997</v>
      </c>
      <c r="D576" s="26" t="s">
        <v>17</v>
      </c>
      <c r="E576" s="1">
        <f t="shared" si="57"/>
        <v>19248.010080967604</v>
      </c>
      <c r="F576" s="1">
        <f t="shared" si="58"/>
        <v>19248</v>
      </c>
      <c r="G576" s="1">
        <f t="shared" si="55"/>
        <v>5.7359999991604127E-3</v>
      </c>
      <c r="I576" s="1">
        <f t="shared" si="61"/>
        <v>5.7359999991604127E-3</v>
      </c>
      <c r="Q576" s="85">
        <f t="shared" si="59"/>
        <v>29467.165999999997</v>
      </c>
      <c r="R576" s="28"/>
    </row>
    <row r="577" spans="1:18">
      <c r="A577" s="27" t="s">
        <v>111</v>
      </c>
      <c r="C577" s="26">
        <v>44493.627</v>
      </c>
      <c r="D577" s="26" t="s">
        <v>17</v>
      </c>
      <c r="E577" s="1">
        <f t="shared" si="57"/>
        <v>19262.001465747388</v>
      </c>
      <c r="F577" s="1">
        <f t="shared" si="58"/>
        <v>19262</v>
      </c>
      <c r="G577" s="1">
        <f t="shared" si="55"/>
        <v>8.3400000585243106E-4</v>
      </c>
      <c r="I577" s="1">
        <f t="shared" si="61"/>
        <v>8.3400000585243106E-4</v>
      </c>
      <c r="Q577" s="85">
        <f t="shared" si="59"/>
        <v>29475.127</v>
      </c>
      <c r="R577" s="28"/>
    </row>
    <row r="578" spans="1:18">
      <c r="A578" s="27" t="s">
        <v>111</v>
      </c>
      <c r="C578" s="26">
        <v>44816.815000000002</v>
      </c>
      <c r="D578" s="26" t="s">
        <v>17</v>
      </c>
      <c r="E578" s="1">
        <f t="shared" si="57"/>
        <v>19830.00142356761</v>
      </c>
      <c r="F578" s="1">
        <f t="shared" si="58"/>
        <v>19830</v>
      </c>
      <c r="G578" s="1">
        <f t="shared" si="55"/>
        <v>8.1000000500353053E-4</v>
      </c>
      <c r="I578" s="1">
        <f t="shared" si="61"/>
        <v>8.1000000500353053E-4</v>
      </c>
      <c r="Q578" s="85">
        <f t="shared" si="59"/>
        <v>29798.315000000002</v>
      </c>
      <c r="R578" s="28"/>
    </row>
    <row r="579" spans="1:18">
      <c r="A579" s="27" t="s">
        <v>111</v>
      </c>
      <c r="C579" s="26">
        <v>44836.739000000001</v>
      </c>
      <c r="D579" s="26" t="s">
        <v>17</v>
      </c>
      <c r="E579" s="1">
        <f t="shared" si="57"/>
        <v>19865.017671570662</v>
      </c>
      <c r="F579" s="1">
        <f t="shared" si="58"/>
        <v>19865</v>
      </c>
      <c r="G579" s="1">
        <f t="shared" si="55"/>
        <v>1.0055000006104819E-2</v>
      </c>
      <c r="I579" s="1">
        <f t="shared" si="61"/>
        <v>1.0055000006104819E-2</v>
      </c>
      <c r="Q579" s="85">
        <f t="shared" si="59"/>
        <v>29818.239000000001</v>
      </c>
      <c r="R579" s="28"/>
    </row>
    <row r="580" spans="1:18">
      <c r="A580" s="27" t="s">
        <v>111</v>
      </c>
      <c r="C580" s="26">
        <v>44849.817000000003</v>
      </c>
      <c r="D580" s="26" t="s">
        <v>17</v>
      </c>
      <c r="E580" s="1">
        <f t="shared" si="57"/>
        <v>19888.002137108902</v>
      </c>
      <c r="F580" s="1">
        <f t="shared" si="58"/>
        <v>19888</v>
      </c>
      <c r="G580" s="1">
        <f t="shared" ref="G580:G643" si="62">+C580-(C$7+F580*C$8)</f>
        <v>1.2160000042058527E-3</v>
      </c>
      <c r="I580" s="1">
        <f t="shared" si="61"/>
        <v>1.2160000042058527E-3</v>
      </c>
      <c r="Q580" s="85">
        <f t="shared" si="59"/>
        <v>29831.317000000003</v>
      </c>
      <c r="R580" s="28"/>
    </row>
    <row r="581" spans="1:18">
      <c r="A581" s="27" t="s">
        <v>111</v>
      </c>
      <c r="C581" s="26">
        <v>44856.642999999996</v>
      </c>
      <c r="D581" s="26" t="s">
        <v>17</v>
      </c>
      <c r="E581" s="1">
        <f t="shared" si="57"/>
        <v>19899.998769756392</v>
      </c>
      <c r="F581" s="1">
        <f t="shared" si="58"/>
        <v>19900</v>
      </c>
      <c r="G581" s="1">
        <f t="shared" si="62"/>
        <v>-7.0000000414438546E-4</v>
      </c>
      <c r="I581" s="1">
        <f t="shared" si="61"/>
        <v>-7.0000000414438546E-4</v>
      </c>
      <c r="Q581" s="85">
        <f t="shared" si="59"/>
        <v>29838.142999999996</v>
      </c>
      <c r="R581" s="28"/>
    </row>
    <row r="582" spans="1:18">
      <c r="A582" s="27" t="s">
        <v>111</v>
      </c>
      <c r="C582" s="26">
        <v>44868.595000000001</v>
      </c>
      <c r="D582" s="26" t="s">
        <v>17</v>
      </c>
      <c r="E582" s="1">
        <f t="shared" si="57"/>
        <v>19921.004300580156</v>
      </c>
      <c r="F582" s="1">
        <f t="shared" si="58"/>
        <v>19921</v>
      </c>
      <c r="G582" s="1">
        <f t="shared" si="62"/>
        <v>2.4470000062137842E-3</v>
      </c>
      <c r="I582" s="1">
        <f t="shared" si="61"/>
        <v>2.4470000062137842E-3</v>
      </c>
      <c r="Q582" s="85">
        <f t="shared" si="59"/>
        <v>29850.095000000001</v>
      </c>
      <c r="R582" s="28"/>
    </row>
    <row r="583" spans="1:18">
      <c r="A583" s="27" t="s">
        <v>111</v>
      </c>
      <c r="C583" s="26">
        <v>44869.724000000002</v>
      </c>
      <c r="D583" s="26" t="s">
        <v>17</v>
      </c>
      <c r="E583" s="1">
        <f t="shared" si="57"/>
        <v>19922.988507767241</v>
      </c>
      <c r="F583" s="1">
        <f t="shared" si="58"/>
        <v>19923</v>
      </c>
      <c r="G583" s="1">
        <f t="shared" si="62"/>
        <v>-6.5389999945182353E-3</v>
      </c>
      <c r="I583" s="1">
        <f t="shared" si="61"/>
        <v>-6.5389999945182353E-3</v>
      </c>
      <c r="Q583" s="85">
        <f t="shared" si="59"/>
        <v>29851.224000000002</v>
      </c>
      <c r="R583" s="28"/>
    </row>
    <row r="584" spans="1:18">
      <c r="A584" s="27" t="s">
        <v>111</v>
      </c>
      <c r="C584" s="26">
        <v>44872.574999999997</v>
      </c>
      <c r="D584" s="26" t="s">
        <v>17</v>
      </c>
      <c r="E584" s="1">
        <f t="shared" si="57"/>
        <v>19927.999114224604</v>
      </c>
      <c r="F584" s="1">
        <f t="shared" si="58"/>
        <v>19928</v>
      </c>
      <c r="G584" s="1">
        <f t="shared" si="62"/>
        <v>-5.0399999599903822E-4</v>
      </c>
      <c r="I584" s="1">
        <f t="shared" si="61"/>
        <v>-5.0399999599903822E-4</v>
      </c>
      <c r="Q584" s="85">
        <f t="shared" si="59"/>
        <v>29854.074999999997</v>
      </c>
      <c r="R584" s="28"/>
    </row>
    <row r="585" spans="1:18">
      <c r="A585" s="27" t="s">
        <v>111</v>
      </c>
      <c r="C585" s="26">
        <v>44876.563000000002</v>
      </c>
      <c r="D585" s="26" t="s">
        <v>17</v>
      </c>
      <c r="E585" s="1">
        <f t="shared" si="57"/>
        <v>19935.007987795994</v>
      </c>
      <c r="F585" s="1">
        <f t="shared" si="58"/>
        <v>19935</v>
      </c>
      <c r="G585" s="1">
        <f t="shared" si="62"/>
        <v>4.5450000034179538E-3</v>
      </c>
      <c r="I585" s="1">
        <f t="shared" si="61"/>
        <v>4.5450000034179538E-3</v>
      </c>
      <c r="Q585" s="85">
        <f t="shared" si="59"/>
        <v>29858.063000000002</v>
      </c>
      <c r="R585" s="28"/>
    </row>
    <row r="586" spans="1:18">
      <c r="A586" s="27" t="s">
        <v>111</v>
      </c>
      <c r="C586" s="26">
        <v>44885.665000000001</v>
      </c>
      <c r="D586" s="26" t="s">
        <v>17</v>
      </c>
      <c r="E586" s="1">
        <f t="shared" si="57"/>
        <v>19951.004669653237</v>
      </c>
      <c r="F586" s="1">
        <f t="shared" si="58"/>
        <v>19951</v>
      </c>
      <c r="G586" s="1">
        <f t="shared" si="62"/>
        <v>2.6570000045467168E-3</v>
      </c>
      <c r="I586" s="1">
        <f t="shared" si="61"/>
        <v>2.6570000045467168E-3</v>
      </c>
      <c r="Q586" s="85">
        <f t="shared" si="59"/>
        <v>29867.165000000001</v>
      </c>
      <c r="R586" s="28"/>
    </row>
    <row r="587" spans="1:18">
      <c r="A587" s="27" t="s">
        <v>111</v>
      </c>
      <c r="C587" s="26">
        <v>44938.576999999997</v>
      </c>
      <c r="D587" s="26" t="s">
        <v>17</v>
      </c>
      <c r="E587" s="1">
        <f t="shared" si="57"/>
        <v>20043.997026325458</v>
      </c>
      <c r="F587" s="1">
        <f t="shared" si="58"/>
        <v>20044</v>
      </c>
      <c r="G587" s="1">
        <f t="shared" si="62"/>
        <v>-1.6919999980018474E-3</v>
      </c>
      <c r="I587" s="1">
        <f t="shared" si="61"/>
        <v>-1.6919999980018474E-3</v>
      </c>
      <c r="Q587" s="85">
        <f t="shared" si="59"/>
        <v>29920.076999999997</v>
      </c>
      <c r="R587" s="28"/>
    </row>
    <row r="588" spans="1:18">
      <c r="A588" s="27" t="s">
        <v>111</v>
      </c>
      <c r="C588" s="26">
        <v>45166.748</v>
      </c>
      <c r="D588" s="26" t="s">
        <v>17</v>
      </c>
      <c r="E588" s="1">
        <f t="shared" si="57"/>
        <v>20445.00547458405</v>
      </c>
      <c r="F588" s="1">
        <f t="shared" si="58"/>
        <v>20445</v>
      </c>
      <c r="G588" s="1">
        <f t="shared" si="62"/>
        <v>3.1150000068009831E-3</v>
      </c>
      <c r="I588" s="1">
        <f t="shared" si="61"/>
        <v>3.1150000068009831E-3</v>
      </c>
      <c r="Q588" s="85">
        <f t="shared" si="59"/>
        <v>30148.248</v>
      </c>
      <c r="R588" s="28"/>
    </row>
    <row r="589" spans="1:18">
      <c r="A589" s="27" t="s">
        <v>111</v>
      </c>
      <c r="C589" s="26">
        <v>45264.606</v>
      </c>
      <c r="D589" s="26" t="s">
        <v>17</v>
      </c>
      <c r="E589" s="1">
        <f t="shared" si="57"/>
        <v>20616.990015694399</v>
      </c>
      <c r="F589" s="1">
        <f t="shared" si="58"/>
        <v>20617</v>
      </c>
      <c r="G589" s="1">
        <f t="shared" si="62"/>
        <v>-5.6809999950928614E-3</v>
      </c>
      <c r="I589" s="1">
        <f t="shared" si="61"/>
        <v>-5.6809999950928614E-3</v>
      </c>
      <c r="Q589" s="85">
        <f t="shared" si="59"/>
        <v>30246.106</v>
      </c>
      <c r="R589" s="28"/>
    </row>
    <row r="590" spans="1:18">
      <c r="A590" s="27" t="s">
        <v>111</v>
      </c>
      <c r="C590" s="26">
        <v>45492.771000000001</v>
      </c>
      <c r="D590" s="26" t="s">
        <v>17</v>
      </c>
      <c r="E590" s="1">
        <f t="shared" si="57"/>
        <v>21017.987919007799</v>
      </c>
      <c r="F590" s="1">
        <f t="shared" si="58"/>
        <v>21018</v>
      </c>
      <c r="G590" s="1">
        <f t="shared" si="62"/>
        <v>-6.8739999915123917E-3</v>
      </c>
      <c r="I590" s="1">
        <f t="shared" si="61"/>
        <v>-6.8739999915123917E-3</v>
      </c>
      <c r="Q590" s="85">
        <f t="shared" si="59"/>
        <v>30474.271000000001</v>
      </c>
      <c r="R590" s="28"/>
    </row>
    <row r="591" spans="1:18">
      <c r="A591" s="27" t="s">
        <v>111</v>
      </c>
      <c r="C591" s="26">
        <v>45541.711000000003</v>
      </c>
      <c r="D591" s="26" t="s">
        <v>17</v>
      </c>
      <c r="E591" s="1">
        <f t="shared" si="57"/>
        <v>21103.999521962494</v>
      </c>
      <c r="F591" s="1">
        <f t="shared" si="58"/>
        <v>21104</v>
      </c>
      <c r="G591" s="1">
        <f t="shared" si="62"/>
        <v>-2.7199999749427661E-4</v>
      </c>
      <c r="I591" s="1">
        <f t="shared" si="61"/>
        <v>-2.7199999749427661E-4</v>
      </c>
      <c r="Q591" s="85">
        <f t="shared" si="59"/>
        <v>30523.211000000003</v>
      </c>
      <c r="R591" s="28"/>
    </row>
    <row r="592" spans="1:18">
      <c r="A592" s="27" t="s">
        <v>111</v>
      </c>
      <c r="C592" s="26">
        <v>45549.682999999997</v>
      </c>
      <c r="D592" s="26" t="s">
        <v>17</v>
      </c>
      <c r="E592" s="1">
        <f t="shared" si="57"/>
        <v>21118.010239141782</v>
      </c>
      <c r="F592" s="1">
        <f t="shared" si="58"/>
        <v>21118</v>
      </c>
      <c r="G592" s="1">
        <f t="shared" si="62"/>
        <v>5.8260000005248003E-3</v>
      </c>
      <c r="I592" s="1">
        <f t="shared" si="61"/>
        <v>5.8260000005248003E-3</v>
      </c>
      <c r="Q592" s="85">
        <f t="shared" si="59"/>
        <v>30531.182999999997</v>
      </c>
      <c r="R592" s="28"/>
    </row>
    <row r="593" spans="1:18">
      <c r="A593" s="27" t="s">
        <v>111</v>
      </c>
      <c r="C593" s="26">
        <v>45553.658000000003</v>
      </c>
      <c r="D593" s="26" t="s">
        <v>17</v>
      </c>
      <c r="E593" s="1">
        <f t="shared" si="57"/>
        <v>21124.996265331923</v>
      </c>
      <c r="F593" s="1">
        <f t="shared" si="58"/>
        <v>21125</v>
      </c>
      <c r="G593" s="1">
        <f t="shared" si="62"/>
        <v>-2.1249999917927198E-3</v>
      </c>
      <c r="I593" s="1">
        <f t="shared" si="61"/>
        <v>-2.1249999917927198E-3</v>
      </c>
      <c r="Q593" s="85">
        <f t="shared" si="59"/>
        <v>30535.158000000003</v>
      </c>
      <c r="R593" s="28"/>
    </row>
    <row r="594" spans="1:18">
      <c r="A594" s="27" t="s">
        <v>111</v>
      </c>
      <c r="C594" s="26">
        <v>45578.703999999998</v>
      </c>
      <c r="D594" s="26" t="s">
        <v>17</v>
      </c>
      <c r="E594" s="1">
        <f t="shared" si="57"/>
        <v>21169.014381547753</v>
      </c>
      <c r="F594" s="1">
        <f t="shared" si="58"/>
        <v>21169</v>
      </c>
      <c r="G594" s="1">
        <f t="shared" si="62"/>
        <v>8.1829999980982393E-3</v>
      </c>
      <c r="I594" s="1">
        <f t="shared" si="61"/>
        <v>8.1829999980982393E-3</v>
      </c>
      <c r="Q594" s="85">
        <f t="shared" si="59"/>
        <v>30560.203999999998</v>
      </c>
      <c r="R594" s="28"/>
    </row>
    <row r="595" spans="1:18">
      <c r="A595" s="27" t="s">
        <v>111</v>
      </c>
      <c r="C595" s="26">
        <v>45937.737000000001</v>
      </c>
      <c r="D595" s="26" t="s">
        <v>17</v>
      </c>
      <c r="E595" s="1">
        <f t="shared" si="57"/>
        <v>21800.01159943972</v>
      </c>
      <c r="F595" s="1">
        <f t="shared" si="58"/>
        <v>21800</v>
      </c>
      <c r="G595" s="1">
        <f t="shared" si="62"/>
        <v>6.6000000006170012E-3</v>
      </c>
      <c r="I595" s="1">
        <f t="shared" si="61"/>
        <v>6.6000000006170012E-3</v>
      </c>
      <c r="Q595" s="85">
        <f t="shared" si="59"/>
        <v>30919.237000000001</v>
      </c>
      <c r="R595" s="28"/>
    </row>
    <row r="596" spans="1:18">
      <c r="A596" s="27" t="s">
        <v>111</v>
      </c>
      <c r="C596" s="26">
        <v>45945.703000000001</v>
      </c>
      <c r="D596" s="26" t="s">
        <v>17</v>
      </c>
      <c r="E596" s="1">
        <f t="shared" si="57"/>
        <v>21814.011771673824</v>
      </c>
      <c r="F596" s="1">
        <f t="shared" si="58"/>
        <v>21814</v>
      </c>
      <c r="G596" s="1">
        <f t="shared" si="62"/>
        <v>6.6980000046896748E-3</v>
      </c>
      <c r="I596" s="1">
        <f t="shared" si="61"/>
        <v>6.6980000046896748E-3</v>
      </c>
      <c r="Q596" s="85">
        <f t="shared" si="59"/>
        <v>30927.203000000001</v>
      </c>
      <c r="R596" s="28"/>
    </row>
    <row r="597" spans="1:18">
      <c r="A597" s="27" t="s">
        <v>111</v>
      </c>
      <c r="C597" s="26">
        <v>45945.709000000003</v>
      </c>
      <c r="D597" s="26" t="s">
        <v>17</v>
      </c>
      <c r="E597" s="1">
        <f t="shared" ref="E597:E660" si="63">+(C597-C$7)/C$8</f>
        <v>21814.022316619019</v>
      </c>
      <c r="F597" s="1">
        <f t="shared" ref="F597:F660" si="64">ROUND(2*E597,0)/2</f>
        <v>21814</v>
      </c>
      <c r="G597" s="1">
        <f t="shared" si="62"/>
        <v>1.2698000005912036E-2</v>
      </c>
      <c r="I597" s="1">
        <f t="shared" si="61"/>
        <v>1.2698000005912036E-2</v>
      </c>
      <c r="Q597" s="85">
        <f t="shared" ref="Q597:Q660" si="65">+C597-15018.5</f>
        <v>30927.209000000003</v>
      </c>
      <c r="R597" s="28"/>
    </row>
    <row r="598" spans="1:18">
      <c r="A598" s="27" t="s">
        <v>111</v>
      </c>
      <c r="C598" s="26">
        <v>46018.531999999999</v>
      </c>
      <c r="D598" s="26" t="s">
        <v>17</v>
      </c>
      <c r="E598" s="1">
        <f t="shared" si="63"/>
        <v>21942.008073913039</v>
      </c>
      <c r="F598" s="1">
        <f t="shared" si="64"/>
        <v>21942</v>
      </c>
      <c r="G598" s="1">
        <f t="shared" si="62"/>
        <v>4.5940000054542907E-3</v>
      </c>
      <c r="I598" s="1">
        <f t="shared" si="61"/>
        <v>4.5940000054542907E-3</v>
      </c>
      <c r="Q598" s="85">
        <f t="shared" si="65"/>
        <v>31000.031999999999</v>
      </c>
      <c r="R598" s="28"/>
    </row>
    <row r="599" spans="1:18">
      <c r="A599" s="27" t="s">
        <v>111</v>
      </c>
      <c r="C599" s="26">
        <v>46210.841999999997</v>
      </c>
      <c r="D599" s="26" t="s">
        <v>17</v>
      </c>
      <c r="E599" s="1">
        <f t="shared" si="63"/>
        <v>22279.991142246039</v>
      </c>
      <c r="F599" s="1">
        <f t="shared" si="64"/>
        <v>22280</v>
      </c>
      <c r="G599" s="1">
        <f t="shared" si="62"/>
        <v>-5.0399999963701703E-3</v>
      </c>
      <c r="I599" s="1">
        <f t="shared" si="61"/>
        <v>-5.0399999963701703E-3</v>
      </c>
      <c r="Q599" s="85">
        <f t="shared" si="65"/>
        <v>31192.341999999997</v>
      </c>
      <c r="R599" s="28"/>
    </row>
    <row r="600" spans="1:18">
      <c r="A600" s="27" t="s">
        <v>111</v>
      </c>
      <c r="C600" s="26">
        <v>46210.843999999997</v>
      </c>
      <c r="D600" s="26" t="s">
        <v>17</v>
      </c>
      <c r="E600" s="1">
        <f t="shared" si="63"/>
        <v>22279.994657227769</v>
      </c>
      <c r="F600" s="1">
        <f t="shared" si="64"/>
        <v>22280</v>
      </c>
      <c r="G600" s="1">
        <f t="shared" si="62"/>
        <v>-3.0399999959627166E-3</v>
      </c>
      <c r="I600" s="1">
        <f t="shared" si="61"/>
        <v>-3.0399999959627166E-3</v>
      </c>
      <c r="Q600" s="85">
        <f t="shared" si="65"/>
        <v>31192.343999999997</v>
      </c>
      <c r="R600" s="28"/>
    </row>
    <row r="601" spans="1:18">
      <c r="A601" s="27" t="s">
        <v>111</v>
      </c>
      <c r="C601" s="26">
        <v>46254.665999999997</v>
      </c>
      <c r="D601" s="26" t="s">
        <v>17</v>
      </c>
      <c r="E601" s="1">
        <f t="shared" si="63"/>
        <v>22357.011421933137</v>
      </c>
      <c r="F601" s="1">
        <f t="shared" si="64"/>
        <v>22357</v>
      </c>
      <c r="G601" s="1">
        <f t="shared" si="62"/>
        <v>6.4990000028046779E-3</v>
      </c>
      <c r="I601" s="1">
        <f t="shared" si="61"/>
        <v>6.4990000028046779E-3</v>
      </c>
      <c r="Q601" s="85">
        <f t="shared" si="65"/>
        <v>31236.165999999997</v>
      </c>
      <c r="R601" s="28"/>
    </row>
    <row r="602" spans="1:18">
      <c r="A602" s="27" t="s">
        <v>111</v>
      </c>
      <c r="C602" s="26">
        <v>46263.758999999998</v>
      </c>
      <c r="D602" s="26" t="s">
        <v>17</v>
      </c>
      <c r="E602" s="1">
        <f t="shared" si="63"/>
        <v>22372.992286372595</v>
      </c>
      <c r="F602" s="1">
        <f t="shared" si="64"/>
        <v>22373</v>
      </c>
      <c r="G602" s="1">
        <f t="shared" si="62"/>
        <v>-4.3890000015380792E-3</v>
      </c>
      <c r="I602" s="1">
        <f t="shared" si="61"/>
        <v>-4.3890000015380792E-3</v>
      </c>
      <c r="Q602" s="85">
        <f t="shared" si="65"/>
        <v>31245.258999999998</v>
      </c>
      <c r="R602" s="28"/>
    </row>
    <row r="603" spans="1:18">
      <c r="A603" s="27" t="s">
        <v>111</v>
      </c>
      <c r="C603" s="26">
        <v>46263.766000000003</v>
      </c>
      <c r="D603" s="26" t="s">
        <v>17</v>
      </c>
      <c r="E603" s="1">
        <f t="shared" si="63"/>
        <v>22373.004588808661</v>
      </c>
      <c r="F603" s="1">
        <f t="shared" si="64"/>
        <v>22373</v>
      </c>
      <c r="G603" s="1">
        <f t="shared" si="62"/>
        <v>2.6110000035259873E-3</v>
      </c>
      <c r="I603" s="1">
        <f t="shared" si="61"/>
        <v>2.6110000035259873E-3</v>
      </c>
      <c r="Q603" s="85">
        <f t="shared" si="65"/>
        <v>31245.266000000003</v>
      </c>
      <c r="R603" s="28"/>
    </row>
    <row r="604" spans="1:18">
      <c r="A604" s="27" t="s">
        <v>111</v>
      </c>
      <c r="C604" s="26">
        <v>46275.709000000003</v>
      </c>
      <c r="D604" s="26" t="s">
        <v>17</v>
      </c>
      <c r="E604" s="1">
        <f t="shared" si="63"/>
        <v>22393.994302214625</v>
      </c>
      <c r="F604" s="1">
        <f t="shared" si="64"/>
        <v>22394</v>
      </c>
      <c r="G604" s="1">
        <f t="shared" si="62"/>
        <v>-3.2419999915873632E-3</v>
      </c>
      <c r="I604" s="1">
        <f t="shared" ref="I604:I635" si="66">G604</f>
        <v>-3.2419999915873632E-3</v>
      </c>
      <c r="Q604" s="85">
        <f t="shared" si="65"/>
        <v>31257.209000000003</v>
      </c>
      <c r="R604" s="28"/>
    </row>
    <row r="605" spans="1:18">
      <c r="A605" s="27" t="s">
        <v>111</v>
      </c>
      <c r="C605" s="26">
        <v>46279.701000000001</v>
      </c>
      <c r="D605" s="26" t="s">
        <v>17</v>
      </c>
      <c r="E605" s="1">
        <f t="shared" si="63"/>
        <v>22401.010205749462</v>
      </c>
      <c r="F605" s="1">
        <f t="shared" si="64"/>
        <v>22401</v>
      </c>
      <c r="G605" s="1">
        <f t="shared" si="62"/>
        <v>5.8070000086445361E-3</v>
      </c>
      <c r="I605" s="1">
        <f t="shared" si="66"/>
        <v>5.8070000086445361E-3</v>
      </c>
      <c r="Q605" s="85">
        <f t="shared" si="65"/>
        <v>31261.201000000001</v>
      </c>
      <c r="R605" s="28"/>
    </row>
    <row r="606" spans="1:18">
      <c r="A606" s="27" t="s">
        <v>111</v>
      </c>
      <c r="C606" s="26">
        <v>46295.625</v>
      </c>
      <c r="D606" s="26" t="s">
        <v>17</v>
      </c>
      <c r="E606" s="1">
        <f t="shared" si="63"/>
        <v>22428.996490290749</v>
      </c>
      <c r="F606" s="1">
        <f t="shared" si="64"/>
        <v>22429</v>
      </c>
      <c r="G606" s="1">
        <f t="shared" si="62"/>
        <v>-1.9969999993918464E-3</v>
      </c>
      <c r="I606" s="1">
        <f t="shared" si="66"/>
        <v>-1.9969999993918464E-3</v>
      </c>
      <c r="Q606" s="85">
        <f t="shared" si="65"/>
        <v>31277.125</v>
      </c>
      <c r="R606" s="28"/>
    </row>
    <row r="607" spans="1:18">
      <c r="A607" s="27" t="s">
        <v>111</v>
      </c>
      <c r="C607" s="26">
        <v>46296.760999999999</v>
      </c>
      <c r="D607" s="26" t="s">
        <v>17</v>
      </c>
      <c r="E607" s="1">
        <f t="shared" si="63"/>
        <v>22430.992999913888</v>
      </c>
      <c r="F607" s="1">
        <f t="shared" si="64"/>
        <v>22431</v>
      </c>
      <c r="G607" s="1">
        <f t="shared" si="62"/>
        <v>-3.983000002335757E-3</v>
      </c>
      <c r="I607" s="1">
        <f t="shared" si="66"/>
        <v>-3.983000002335757E-3</v>
      </c>
      <c r="Q607" s="85">
        <f t="shared" si="65"/>
        <v>31278.260999999999</v>
      </c>
      <c r="R607" s="28"/>
    </row>
    <row r="608" spans="1:18">
      <c r="A608" s="27" t="s">
        <v>111</v>
      </c>
      <c r="C608" s="26">
        <v>46296.766000000003</v>
      </c>
      <c r="D608" s="26" t="s">
        <v>17</v>
      </c>
      <c r="E608" s="1">
        <f t="shared" si="63"/>
        <v>22431.001787368223</v>
      </c>
      <c r="F608" s="1">
        <f t="shared" si="64"/>
        <v>22431</v>
      </c>
      <c r="G608" s="1">
        <f t="shared" si="62"/>
        <v>1.0170000023208559E-3</v>
      </c>
      <c r="I608" s="1">
        <f t="shared" si="66"/>
        <v>1.0170000023208559E-3</v>
      </c>
      <c r="Q608" s="85">
        <f t="shared" si="65"/>
        <v>31278.266000000003</v>
      </c>
      <c r="R608" s="28"/>
    </row>
    <row r="609" spans="1:18">
      <c r="A609" s="27" t="s">
        <v>111</v>
      </c>
      <c r="C609" s="26">
        <v>46299.614000000001</v>
      </c>
      <c r="D609" s="26" t="s">
        <v>17</v>
      </c>
      <c r="E609" s="1">
        <f t="shared" si="63"/>
        <v>22436.007121352995</v>
      </c>
      <c r="F609" s="1">
        <f t="shared" si="64"/>
        <v>22436</v>
      </c>
      <c r="G609" s="1">
        <f t="shared" si="62"/>
        <v>4.0520000038668513E-3</v>
      </c>
      <c r="I609" s="1">
        <f t="shared" si="66"/>
        <v>4.0520000038668513E-3</v>
      </c>
      <c r="Q609" s="85">
        <f t="shared" si="65"/>
        <v>31281.114000000001</v>
      </c>
      <c r="R609" s="28"/>
    </row>
    <row r="610" spans="1:18">
      <c r="A610" s="27" t="s">
        <v>111</v>
      </c>
      <c r="C610" s="26">
        <v>46324.644</v>
      </c>
      <c r="D610" s="26" t="s">
        <v>17</v>
      </c>
      <c r="E610" s="1">
        <f t="shared" si="63"/>
        <v>22479.997117714986</v>
      </c>
      <c r="F610" s="1">
        <f t="shared" si="64"/>
        <v>22480</v>
      </c>
      <c r="G610" s="1">
        <f t="shared" si="62"/>
        <v>-1.6399999949499033E-3</v>
      </c>
      <c r="I610" s="1">
        <f t="shared" si="66"/>
        <v>-1.6399999949499033E-3</v>
      </c>
      <c r="Q610" s="85">
        <f t="shared" si="65"/>
        <v>31306.144</v>
      </c>
      <c r="R610" s="28"/>
    </row>
    <row r="611" spans="1:18">
      <c r="A611" s="27" t="s">
        <v>111</v>
      </c>
      <c r="C611" s="26">
        <v>46340.582000000002</v>
      </c>
      <c r="D611" s="26" t="s">
        <v>17</v>
      </c>
      <c r="E611" s="1">
        <f t="shared" si="63"/>
        <v>22508.008007128392</v>
      </c>
      <c r="F611" s="1">
        <f t="shared" si="64"/>
        <v>22508</v>
      </c>
      <c r="G611" s="1">
        <f t="shared" si="62"/>
        <v>4.5560000071418472E-3</v>
      </c>
      <c r="I611" s="1">
        <f t="shared" si="66"/>
        <v>4.5560000071418472E-3</v>
      </c>
      <c r="Q611" s="85">
        <f t="shared" si="65"/>
        <v>31322.082000000002</v>
      </c>
      <c r="R611" s="28"/>
    </row>
    <row r="612" spans="1:18">
      <c r="A612" s="27" t="s">
        <v>111</v>
      </c>
      <c r="C612" s="26">
        <v>46369.599000000002</v>
      </c>
      <c r="D612" s="26" t="s">
        <v>17</v>
      </c>
      <c r="E612" s="1">
        <f t="shared" si="63"/>
        <v>22559.005119570902</v>
      </c>
      <c r="F612" s="1">
        <f t="shared" si="64"/>
        <v>22559</v>
      </c>
      <c r="G612" s="1">
        <f t="shared" si="62"/>
        <v>2.9130000039003789E-3</v>
      </c>
      <c r="I612" s="1">
        <f t="shared" si="66"/>
        <v>2.9130000039003789E-3</v>
      </c>
      <c r="Q612" s="85">
        <f t="shared" si="65"/>
        <v>31351.099000000002</v>
      </c>
      <c r="R612" s="28"/>
    </row>
    <row r="613" spans="1:18">
      <c r="A613" s="27" t="s">
        <v>111</v>
      </c>
      <c r="C613" s="26">
        <v>46406.582000000002</v>
      </c>
      <c r="D613" s="26" t="s">
        <v>17</v>
      </c>
      <c r="E613" s="1">
        <f t="shared" si="63"/>
        <v>22624.002404247512</v>
      </c>
      <c r="F613" s="1">
        <f t="shared" si="64"/>
        <v>22624</v>
      </c>
      <c r="G613" s="1">
        <f t="shared" si="62"/>
        <v>1.3680000047315843E-3</v>
      </c>
      <c r="I613" s="1">
        <f t="shared" si="66"/>
        <v>1.3680000047315843E-3</v>
      </c>
      <c r="Q613" s="85">
        <f t="shared" si="65"/>
        <v>31388.082000000002</v>
      </c>
      <c r="R613" s="28"/>
    </row>
    <row r="614" spans="1:18">
      <c r="A614" s="27" t="s">
        <v>111</v>
      </c>
      <c r="C614" s="26">
        <v>46560.773999999998</v>
      </c>
      <c r="D614" s="26" t="s">
        <v>17</v>
      </c>
      <c r="E614" s="1">
        <f t="shared" si="63"/>
        <v>22894.993435771619</v>
      </c>
      <c r="F614" s="1">
        <f t="shared" si="64"/>
        <v>22895</v>
      </c>
      <c r="G614" s="1">
        <f t="shared" si="62"/>
        <v>-3.7349999984144233E-3</v>
      </c>
      <c r="I614" s="1">
        <f t="shared" si="66"/>
        <v>-3.7349999984144233E-3</v>
      </c>
      <c r="Q614" s="85">
        <f t="shared" si="65"/>
        <v>31542.273999999998</v>
      </c>
      <c r="R614" s="28"/>
    </row>
    <row r="615" spans="1:18">
      <c r="A615" s="27" t="s">
        <v>111</v>
      </c>
      <c r="C615" s="26">
        <v>46647.841999999997</v>
      </c>
      <c r="D615" s="26" t="s">
        <v>17</v>
      </c>
      <c r="E615" s="1">
        <f t="shared" si="63"/>
        <v>23048.014650443856</v>
      </c>
      <c r="F615" s="1">
        <f t="shared" si="64"/>
        <v>23048</v>
      </c>
      <c r="G615" s="1">
        <f t="shared" si="62"/>
        <v>8.3359999989625067E-3</v>
      </c>
      <c r="I615" s="1">
        <f t="shared" si="66"/>
        <v>8.3359999989625067E-3</v>
      </c>
      <c r="Q615" s="85">
        <f t="shared" si="65"/>
        <v>31629.341999999997</v>
      </c>
      <c r="R615" s="28"/>
    </row>
    <row r="616" spans="1:18">
      <c r="A616" s="27" t="s">
        <v>111</v>
      </c>
      <c r="C616" s="26">
        <v>46654.665000000001</v>
      </c>
      <c r="D616" s="26" t="s">
        <v>17</v>
      </c>
      <c r="E616" s="1">
        <f t="shared" si="63"/>
        <v>23060.006010618767</v>
      </c>
      <c r="F616" s="1">
        <f t="shared" si="64"/>
        <v>23060</v>
      </c>
      <c r="G616" s="1">
        <f t="shared" si="62"/>
        <v>3.4200000009150244E-3</v>
      </c>
      <c r="I616" s="1">
        <f t="shared" si="66"/>
        <v>3.4200000009150244E-3</v>
      </c>
      <c r="Q616" s="85">
        <f t="shared" si="65"/>
        <v>31636.165000000001</v>
      </c>
      <c r="R616" s="28"/>
    </row>
    <row r="617" spans="1:18">
      <c r="A617" s="27" t="s">
        <v>111</v>
      </c>
      <c r="C617" s="26">
        <v>46711.565999999999</v>
      </c>
      <c r="D617" s="26" t="s">
        <v>17</v>
      </c>
      <c r="E617" s="1">
        <f t="shared" si="63"/>
        <v>23160.008998353234</v>
      </c>
      <c r="F617" s="1">
        <f t="shared" si="64"/>
        <v>23160</v>
      </c>
      <c r="G617" s="1">
        <f t="shared" si="62"/>
        <v>5.1200000016251579E-3</v>
      </c>
      <c r="I617" s="1">
        <f t="shared" si="66"/>
        <v>5.1200000016251579E-3</v>
      </c>
      <c r="Q617" s="85">
        <f t="shared" si="65"/>
        <v>31693.065999999999</v>
      </c>
      <c r="R617" s="28"/>
    </row>
    <row r="618" spans="1:18">
      <c r="A618" s="27" t="s">
        <v>111</v>
      </c>
      <c r="C618" s="26">
        <v>46724.652000000002</v>
      </c>
      <c r="D618" s="26" t="s">
        <v>17</v>
      </c>
      <c r="E618" s="1">
        <f t="shared" si="63"/>
        <v>23183.007523818404</v>
      </c>
      <c r="F618" s="1">
        <f t="shared" si="64"/>
        <v>23183</v>
      </c>
      <c r="G618" s="1">
        <f t="shared" si="62"/>
        <v>4.2810000013560057E-3</v>
      </c>
      <c r="I618" s="1">
        <f t="shared" si="66"/>
        <v>4.2810000013560057E-3</v>
      </c>
      <c r="Q618" s="85">
        <f t="shared" si="65"/>
        <v>31706.152000000002</v>
      </c>
      <c r="R618" s="28"/>
    </row>
    <row r="619" spans="1:18">
      <c r="A619" s="27" t="s">
        <v>111</v>
      </c>
      <c r="C619" s="26">
        <v>46732.618000000002</v>
      </c>
      <c r="D619" s="26" t="s">
        <v>17</v>
      </c>
      <c r="E619" s="1">
        <f t="shared" si="63"/>
        <v>23197.007696052511</v>
      </c>
      <c r="F619" s="1">
        <f t="shared" si="64"/>
        <v>23197</v>
      </c>
      <c r="G619" s="1">
        <f t="shared" si="62"/>
        <v>4.3790000054286793E-3</v>
      </c>
      <c r="I619" s="1">
        <f t="shared" si="66"/>
        <v>4.3790000054286793E-3</v>
      </c>
      <c r="Q619" s="85">
        <f t="shared" si="65"/>
        <v>31714.118000000002</v>
      </c>
      <c r="R619" s="28"/>
    </row>
    <row r="620" spans="1:18">
      <c r="A620" s="27" t="s">
        <v>111</v>
      </c>
      <c r="C620" s="26">
        <v>46744.57</v>
      </c>
      <c r="D620" s="26" t="s">
        <v>17</v>
      </c>
      <c r="E620" s="1">
        <f t="shared" si="63"/>
        <v>23218.013226876257</v>
      </c>
      <c r="F620" s="1">
        <f t="shared" si="64"/>
        <v>23218</v>
      </c>
      <c r="G620" s="1">
        <f t="shared" si="62"/>
        <v>7.5260000012349337E-3</v>
      </c>
      <c r="I620" s="1">
        <f t="shared" si="66"/>
        <v>7.5260000012349337E-3</v>
      </c>
      <c r="Q620" s="85">
        <f t="shared" si="65"/>
        <v>31726.07</v>
      </c>
      <c r="R620" s="28"/>
    </row>
    <row r="621" spans="1:18">
      <c r="A621" s="27" t="s">
        <v>111</v>
      </c>
      <c r="C621" s="26">
        <v>46769.601000000002</v>
      </c>
      <c r="D621" s="26" t="s">
        <v>17</v>
      </c>
      <c r="E621" s="1">
        <f t="shared" si="63"/>
        <v>23262.004980729122</v>
      </c>
      <c r="F621" s="1">
        <f t="shared" si="64"/>
        <v>23262</v>
      </c>
      <c r="G621" s="1">
        <f t="shared" si="62"/>
        <v>2.8340000062598847E-3</v>
      </c>
      <c r="I621" s="1">
        <f t="shared" si="66"/>
        <v>2.8340000062598847E-3</v>
      </c>
      <c r="Q621" s="85">
        <f t="shared" si="65"/>
        <v>31751.101000000002</v>
      </c>
      <c r="R621" s="28"/>
    </row>
    <row r="622" spans="1:18">
      <c r="A622" s="27" t="s">
        <v>111</v>
      </c>
      <c r="C622" s="26">
        <v>46948.834999999999</v>
      </c>
      <c r="D622" s="26" t="s">
        <v>17</v>
      </c>
      <c r="E622" s="1">
        <f t="shared" si="63"/>
        <v>23577.007098505612</v>
      </c>
      <c r="F622" s="1">
        <f t="shared" si="64"/>
        <v>23577</v>
      </c>
      <c r="G622" s="1">
        <f t="shared" si="62"/>
        <v>4.0389999994658865E-3</v>
      </c>
      <c r="I622" s="1">
        <f t="shared" si="66"/>
        <v>4.0389999994658865E-3</v>
      </c>
      <c r="Q622" s="85">
        <f t="shared" si="65"/>
        <v>31930.334999999999</v>
      </c>
      <c r="R622" s="28"/>
    </row>
    <row r="623" spans="1:18">
      <c r="A623" s="27" t="s">
        <v>111</v>
      </c>
      <c r="C623" s="26">
        <v>47001.749000000003</v>
      </c>
      <c r="D623" s="26" t="s">
        <v>17</v>
      </c>
      <c r="E623" s="1">
        <f t="shared" si="63"/>
        <v>23670.002970159574</v>
      </c>
      <c r="F623" s="1">
        <f t="shared" si="64"/>
        <v>23670</v>
      </c>
      <c r="G623" s="1">
        <f t="shared" si="62"/>
        <v>1.6900000046007335E-3</v>
      </c>
      <c r="I623" s="1">
        <f t="shared" si="66"/>
        <v>1.6900000046007335E-3</v>
      </c>
      <c r="Q623" s="85">
        <f t="shared" si="65"/>
        <v>31983.249000000003</v>
      </c>
      <c r="R623" s="28"/>
    </row>
    <row r="624" spans="1:18">
      <c r="A624" s="27" t="s">
        <v>111</v>
      </c>
      <c r="C624" s="26">
        <v>47025.644999999997</v>
      </c>
      <c r="D624" s="26" t="s">
        <v>17</v>
      </c>
      <c r="E624" s="1">
        <f t="shared" si="63"/>
        <v>23711.999971880148</v>
      </c>
      <c r="F624" s="1">
        <f t="shared" si="64"/>
        <v>23712</v>
      </c>
      <c r="G624" s="1">
        <f t="shared" si="62"/>
        <v>-1.599999814061448E-5</v>
      </c>
      <c r="I624" s="1">
        <f t="shared" si="66"/>
        <v>-1.599999814061448E-5</v>
      </c>
      <c r="Q624" s="85">
        <f t="shared" si="65"/>
        <v>32007.144999999997</v>
      </c>
      <c r="R624" s="28"/>
    </row>
    <row r="625" spans="1:18">
      <c r="A625" s="27" t="s">
        <v>111</v>
      </c>
      <c r="C625" s="26">
        <v>47029.627999999997</v>
      </c>
      <c r="D625" s="26" t="s">
        <v>17</v>
      </c>
      <c r="E625" s="1">
        <f t="shared" si="63"/>
        <v>23719.0000579972</v>
      </c>
      <c r="F625" s="1">
        <f t="shared" si="64"/>
        <v>23719</v>
      </c>
      <c r="G625" s="1">
        <f t="shared" si="62"/>
        <v>3.300000389572233E-5</v>
      </c>
      <c r="I625" s="1">
        <f t="shared" si="66"/>
        <v>3.300000389572233E-5</v>
      </c>
      <c r="Q625" s="85">
        <f t="shared" si="65"/>
        <v>32011.127999999997</v>
      </c>
      <c r="R625" s="28"/>
    </row>
    <row r="626" spans="1:18">
      <c r="A626" s="27" t="s">
        <v>111</v>
      </c>
      <c r="C626" s="26">
        <v>47062.631999999998</v>
      </c>
      <c r="D626" s="26" t="s">
        <v>17</v>
      </c>
      <c r="E626" s="1">
        <f t="shared" si="63"/>
        <v>23777.004286520223</v>
      </c>
      <c r="F626" s="1">
        <f t="shared" si="64"/>
        <v>23777</v>
      </c>
      <c r="G626" s="1">
        <f t="shared" si="62"/>
        <v>2.4390000035054982E-3</v>
      </c>
      <c r="I626" s="1">
        <f t="shared" si="66"/>
        <v>2.4390000035054982E-3</v>
      </c>
      <c r="Q626" s="85">
        <f t="shared" si="65"/>
        <v>32044.131999999998</v>
      </c>
      <c r="R626" s="28"/>
    </row>
    <row r="627" spans="1:18">
      <c r="A627" s="27" t="s">
        <v>111</v>
      </c>
      <c r="C627" s="26">
        <v>47062.635000000002</v>
      </c>
      <c r="D627" s="26" t="s">
        <v>17</v>
      </c>
      <c r="E627" s="1">
        <f t="shared" si="63"/>
        <v>23777.009558992828</v>
      </c>
      <c r="F627" s="1">
        <f t="shared" si="64"/>
        <v>23777</v>
      </c>
      <c r="G627" s="1">
        <f t="shared" si="62"/>
        <v>5.4390000077546574E-3</v>
      </c>
      <c r="I627" s="1">
        <f t="shared" si="66"/>
        <v>5.4390000077546574E-3</v>
      </c>
      <c r="Q627" s="85">
        <f t="shared" si="65"/>
        <v>32044.135000000002</v>
      </c>
      <c r="R627" s="28"/>
    </row>
    <row r="628" spans="1:18">
      <c r="A628" s="27" t="s">
        <v>111</v>
      </c>
      <c r="C628" s="26">
        <v>47087.669000000002</v>
      </c>
      <c r="D628" s="26" t="s">
        <v>17</v>
      </c>
      <c r="E628" s="1">
        <f t="shared" si="63"/>
        <v>23821.006585318282</v>
      </c>
      <c r="F628" s="1">
        <f t="shared" si="64"/>
        <v>23821</v>
      </c>
      <c r="G628" s="1">
        <f t="shared" si="62"/>
        <v>3.7470000024768524E-3</v>
      </c>
      <c r="I628" s="1">
        <f t="shared" si="66"/>
        <v>3.7470000024768524E-3</v>
      </c>
      <c r="Q628" s="85">
        <f t="shared" si="65"/>
        <v>32069.169000000002</v>
      </c>
      <c r="R628" s="28"/>
    </row>
    <row r="629" spans="1:18">
      <c r="A629" s="27" t="s">
        <v>111</v>
      </c>
      <c r="C629" s="26">
        <v>47140.586000000003</v>
      </c>
      <c r="D629" s="26" t="s">
        <v>17</v>
      </c>
      <c r="E629" s="1">
        <f t="shared" si="63"/>
        <v>23914.007729444838</v>
      </c>
      <c r="F629" s="1">
        <f t="shared" si="64"/>
        <v>23914</v>
      </c>
      <c r="G629" s="1">
        <f t="shared" si="62"/>
        <v>4.398000004584901E-3</v>
      </c>
      <c r="I629" s="1">
        <f t="shared" si="66"/>
        <v>4.398000004584901E-3</v>
      </c>
      <c r="Q629" s="85">
        <f t="shared" si="65"/>
        <v>32122.086000000003</v>
      </c>
      <c r="R629" s="28"/>
    </row>
    <row r="630" spans="1:18">
      <c r="A630" s="27" t="s">
        <v>111</v>
      </c>
      <c r="C630" s="26">
        <v>47380.697</v>
      </c>
      <c r="D630" s="26" t="s">
        <v>17</v>
      </c>
      <c r="E630" s="1">
        <f t="shared" si="63"/>
        <v>24336.00061863679</v>
      </c>
      <c r="F630" s="1">
        <f t="shared" si="64"/>
        <v>24336</v>
      </c>
      <c r="G630" s="1">
        <f t="shared" si="62"/>
        <v>3.5200000274926424E-4</v>
      </c>
      <c r="I630" s="1">
        <f t="shared" si="66"/>
        <v>3.5200000274926424E-4</v>
      </c>
      <c r="Q630" s="85">
        <f t="shared" si="65"/>
        <v>32362.197</v>
      </c>
      <c r="R630" s="28"/>
    </row>
    <row r="631" spans="1:18">
      <c r="A631" s="27" t="s">
        <v>111</v>
      </c>
      <c r="C631" s="26">
        <v>47388.665999999997</v>
      </c>
      <c r="D631" s="26" t="s">
        <v>17</v>
      </c>
      <c r="E631" s="1">
        <f t="shared" si="63"/>
        <v>24350.006063343488</v>
      </c>
      <c r="F631" s="1">
        <f t="shared" si="64"/>
        <v>24350</v>
      </c>
      <c r="G631" s="1">
        <f t="shared" si="62"/>
        <v>3.4500000037951395E-3</v>
      </c>
      <c r="I631" s="1">
        <f t="shared" si="66"/>
        <v>3.4500000037951395E-3</v>
      </c>
      <c r="Q631" s="85">
        <f t="shared" si="65"/>
        <v>32370.165999999997</v>
      </c>
      <c r="R631" s="28"/>
    </row>
    <row r="632" spans="1:18">
      <c r="A632" s="27" t="s">
        <v>111</v>
      </c>
      <c r="C632" s="26">
        <v>47393.785000000003</v>
      </c>
      <c r="D632" s="26" t="s">
        <v>17</v>
      </c>
      <c r="E632" s="1">
        <f t="shared" si="63"/>
        <v>24359.002659083693</v>
      </c>
      <c r="F632" s="1">
        <f t="shared" si="64"/>
        <v>24359</v>
      </c>
      <c r="G632" s="1">
        <f t="shared" si="62"/>
        <v>1.5130000101635233E-3</v>
      </c>
      <c r="I632" s="1">
        <f t="shared" si="66"/>
        <v>1.5130000101635233E-3</v>
      </c>
      <c r="Q632" s="85">
        <f t="shared" si="65"/>
        <v>32375.285000000003</v>
      </c>
      <c r="R632" s="28"/>
    </row>
    <row r="633" spans="1:18">
      <c r="A633" s="27" t="s">
        <v>111</v>
      </c>
      <c r="C633" s="26">
        <v>47411.423999999999</v>
      </c>
      <c r="D633" s="26" t="s">
        <v>17</v>
      </c>
      <c r="E633" s="1">
        <f t="shared" si="63"/>
        <v>24390.0030404592</v>
      </c>
      <c r="F633" s="1">
        <f t="shared" si="64"/>
        <v>24390</v>
      </c>
      <c r="G633" s="1">
        <f t="shared" si="62"/>
        <v>1.7300000035902485E-3</v>
      </c>
      <c r="I633" s="1">
        <f t="shared" si="66"/>
        <v>1.7300000035902485E-3</v>
      </c>
      <c r="Q633" s="85">
        <f t="shared" si="65"/>
        <v>32392.923999999999</v>
      </c>
      <c r="R633" s="28"/>
    </row>
    <row r="634" spans="1:18">
      <c r="A634" s="27" t="s">
        <v>111</v>
      </c>
      <c r="C634" s="26">
        <v>47413.701000000001</v>
      </c>
      <c r="D634" s="26" t="s">
        <v>17</v>
      </c>
      <c r="E634" s="1">
        <f t="shared" si="63"/>
        <v>24394.004847159813</v>
      </c>
      <c r="F634" s="1">
        <f t="shared" si="64"/>
        <v>24394</v>
      </c>
      <c r="G634" s="1">
        <f t="shared" si="62"/>
        <v>2.7580000023590401E-3</v>
      </c>
      <c r="I634" s="1">
        <f t="shared" si="66"/>
        <v>2.7580000023590401E-3</v>
      </c>
      <c r="Q634" s="85">
        <f t="shared" si="65"/>
        <v>32395.201000000001</v>
      </c>
      <c r="R634" s="28"/>
    </row>
    <row r="635" spans="1:18">
      <c r="A635" s="27" t="s">
        <v>111</v>
      </c>
      <c r="C635" s="26">
        <v>47442.722999999998</v>
      </c>
      <c r="D635" s="26" t="s">
        <v>17</v>
      </c>
      <c r="E635" s="1">
        <f t="shared" si="63"/>
        <v>24445.010747056644</v>
      </c>
      <c r="F635" s="1">
        <f t="shared" si="64"/>
        <v>24445</v>
      </c>
      <c r="G635" s="1">
        <f t="shared" si="62"/>
        <v>6.1150000037741847E-3</v>
      </c>
      <c r="I635" s="1">
        <f t="shared" si="66"/>
        <v>6.1150000037741847E-3</v>
      </c>
      <c r="Q635" s="85">
        <f t="shared" si="65"/>
        <v>32424.222999999998</v>
      </c>
      <c r="R635" s="28"/>
    </row>
    <row r="636" spans="1:18">
      <c r="A636" s="27" t="s">
        <v>111</v>
      </c>
      <c r="C636" s="26">
        <v>47464.337</v>
      </c>
      <c r="D636" s="26" t="s">
        <v>17</v>
      </c>
      <c r="E636" s="1">
        <f t="shared" si="63"/>
        <v>24482.997154622295</v>
      </c>
      <c r="F636" s="1">
        <f t="shared" si="64"/>
        <v>24483</v>
      </c>
      <c r="G636" s="1">
        <f t="shared" si="62"/>
        <v>-1.6189999951166101E-3</v>
      </c>
      <c r="I636" s="1">
        <f t="shared" ref="I636:I647" si="67">G636</f>
        <v>-1.6189999951166101E-3</v>
      </c>
      <c r="Q636" s="85">
        <f t="shared" si="65"/>
        <v>32445.837</v>
      </c>
      <c r="R636" s="28"/>
    </row>
    <row r="637" spans="1:18">
      <c r="A637" s="27" t="s">
        <v>111</v>
      </c>
      <c r="C637" s="26">
        <v>47706.733</v>
      </c>
      <c r="D637" s="26" t="s">
        <v>17</v>
      </c>
      <c r="E637" s="1">
        <f t="shared" si="63"/>
        <v>24909.005910441785</v>
      </c>
      <c r="F637" s="1">
        <f t="shared" si="64"/>
        <v>24909</v>
      </c>
      <c r="G637" s="1">
        <f t="shared" si="62"/>
        <v>3.3630000034463592E-3</v>
      </c>
      <c r="I637" s="1">
        <f t="shared" si="67"/>
        <v>3.3630000034463592E-3</v>
      </c>
      <c r="Q637" s="85">
        <f t="shared" si="65"/>
        <v>32688.233</v>
      </c>
      <c r="R637" s="28"/>
    </row>
    <row r="638" spans="1:18">
      <c r="A638" s="27" t="s">
        <v>111</v>
      </c>
      <c r="C638" s="26">
        <v>47764.767999999996</v>
      </c>
      <c r="D638" s="26" t="s">
        <v>17</v>
      </c>
      <c r="E638" s="1">
        <f t="shared" si="63"/>
        <v>25011.001892817661</v>
      </c>
      <c r="F638" s="1">
        <f t="shared" si="64"/>
        <v>25011</v>
      </c>
      <c r="G638" s="1">
        <f t="shared" si="62"/>
        <v>1.0770000008051284E-3</v>
      </c>
      <c r="I638" s="1">
        <f t="shared" si="67"/>
        <v>1.0770000008051284E-3</v>
      </c>
      <c r="Q638" s="85">
        <f t="shared" si="65"/>
        <v>32746.267999999996</v>
      </c>
      <c r="R638" s="28"/>
    </row>
    <row r="639" spans="1:18">
      <c r="A639" s="27" t="s">
        <v>111</v>
      </c>
      <c r="C639" s="26">
        <v>48060.648000000001</v>
      </c>
      <c r="D639" s="26" t="s">
        <v>17</v>
      </c>
      <c r="E639" s="1">
        <f t="shared" si="63"/>
        <v>25531.008290084421</v>
      </c>
      <c r="F639" s="1">
        <f t="shared" si="64"/>
        <v>25531</v>
      </c>
      <c r="G639" s="1">
        <f t="shared" si="62"/>
        <v>4.7170000034384429E-3</v>
      </c>
      <c r="I639" s="1">
        <f t="shared" si="67"/>
        <v>4.7170000034384429E-3</v>
      </c>
      <c r="Q639" s="85">
        <f t="shared" si="65"/>
        <v>33042.148000000001</v>
      </c>
      <c r="R639" s="28"/>
    </row>
    <row r="640" spans="1:18">
      <c r="A640" s="27" t="s">
        <v>111</v>
      </c>
      <c r="C640" s="26">
        <v>48130.633999999998</v>
      </c>
      <c r="D640" s="26" t="s">
        <v>17</v>
      </c>
      <c r="E640" s="1">
        <f t="shared" si="63"/>
        <v>25654.008045793184</v>
      </c>
      <c r="F640" s="1">
        <f t="shared" si="64"/>
        <v>25654</v>
      </c>
      <c r="G640" s="1">
        <f t="shared" si="62"/>
        <v>4.5780000000377186E-3</v>
      </c>
      <c r="I640" s="1">
        <f t="shared" si="67"/>
        <v>4.5780000000377186E-3</v>
      </c>
      <c r="Q640" s="85">
        <f t="shared" si="65"/>
        <v>33112.133999999998</v>
      </c>
      <c r="R640" s="28"/>
    </row>
    <row r="641" spans="1:18">
      <c r="A641" s="27" t="s">
        <v>111</v>
      </c>
      <c r="C641" s="26">
        <v>48151.686999999998</v>
      </c>
      <c r="D641" s="26" t="s">
        <v>17</v>
      </c>
      <c r="E641" s="1">
        <f t="shared" si="63"/>
        <v>25691.00850098332</v>
      </c>
      <c r="F641" s="1">
        <f t="shared" si="64"/>
        <v>25691</v>
      </c>
      <c r="G641" s="1">
        <f t="shared" si="62"/>
        <v>4.837000000406988E-3</v>
      </c>
      <c r="I641" s="1">
        <f t="shared" si="67"/>
        <v>4.837000000406988E-3</v>
      </c>
      <c r="Q641" s="85">
        <f t="shared" si="65"/>
        <v>33133.186999999998</v>
      </c>
      <c r="R641" s="28"/>
    </row>
    <row r="642" spans="1:18">
      <c r="A642" s="27" t="s">
        <v>111</v>
      </c>
      <c r="C642" s="26">
        <v>48159.652999999998</v>
      </c>
      <c r="D642" s="26" t="s">
        <v>17</v>
      </c>
      <c r="E642" s="1">
        <f t="shared" si="63"/>
        <v>25705.008673217424</v>
      </c>
      <c r="F642" s="1">
        <f t="shared" si="64"/>
        <v>25705</v>
      </c>
      <c r="G642" s="1">
        <f t="shared" si="62"/>
        <v>4.9350000044796616E-3</v>
      </c>
      <c r="I642" s="1">
        <f t="shared" si="67"/>
        <v>4.9350000044796616E-3</v>
      </c>
      <c r="Q642" s="85">
        <f t="shared" si="65"/>
        <v>33141.152999999998</v>
      </c>
      <c r="R642" s="28"/>
    </row>
    <row r="643" spans="1:18">
      <c r="A643" s="27" t="s">
        <v>111</v>
      </c>
      <c r="C643" s="26">
        <v>48179.563000000002</v>
      </c>
      <c r="D643" s="26" t="s">
        <v>17</v>
      </c>
      <c r="E643" s="1">
        <f t="shared" si="63"/>
        <v>25740.000316348367</v>
      </c>
      <c r="F643" s="1">
        <f t="shared" si="64"/>
        <v>25740</v>
      </c>
      <c r="G643" s="1">
        <f t="shared" si="62"/>
        <v>1.8000000272877514E-4</v>
      </c>
      <c r="I643" s="1">
        <f t="shared" si="67"/>
        <v>1.8000000272877514E-4</v>
      </c>
      <c r="Q643" s="85">
        <f t="shared" si="65"/>
        <v>33161.063000000002</v>
      </c>
      <c r="R643" s="28"/>
    </row>
    <row r="644" spans="1:18">
      <c r="A644" s="27" t="s">
        <v>111</v>
      </c>
      <c r="C644" s="26">
        <v>48180.705000000002</v>
      </c>
      <c r="D644" s="26" t="s">
        <v>17</v>
      </c>
      <c r="E644" s="1">
        <f t="shared" si="63"/>
        <v>25742.007370916697</v>
      </c>
      <c r="F644" s="1">
        <f t="shared" si="64"/>
        <v>25742</v>
      </c>
      <c r="G644" s="1">
        <f t="shared" ref="G644:G707" si="68">+C644-(C$7+F644*C$8)</f>
        <v>4.194000008283183E-3</v>
      </c>
      <c r="I644" s="1">
        <f t="shared" si="67"/>
        <v>4.194000008283183E-3</v>
      </c>
      <c r="Q644" s="85">
        <f t="shared" si="65"/>
        <v>33162.205000000002</v>
      </c>
      <c r="R644" s="28"/>
    </row>
    <row r="645" spans="1:18">
      <c r="A645" s="27" t="s">
        <v>111</v>
      </c>
      <c r="C645" s="26">
        <v>48208.580999999998</v>
      </c>
      <c r="D645" s="26" t="s">
        <v>17</v>
      </c>
      <c r="E645" s="1">
        <f t="shared" si="63"/>
        <v>25790.999186281733</v>
      </c>
      <c r="F645" s="1">
        <f t="shared" si="64"/>
        <v>25791</v>
      </c>
      <c r="G645" s="1">
        <f t="shared" si="68"/>
        <v>-4.6299999667098746E-4</v>
      </c>
      <c r="I645" s="1">
        <f t="shared" si="67"/>
        <v>-4.6299999667098746E-4</v>
      </c>
      <c r="Q645" s="85">
        <f t="shared" si="65"/>
        <v>33190.080999999998</v>
      </c>
      <c r="R645" s="28"/>
    </row>
    <row r="646" spans="1:18">
      <c r="A646" s="27" t="s">
        <v>111</v>
      </c>
      <c r="C646" s="26">
        <v>48237.603000000003</v>
      </c>
      <c r="D646" s="26" t="s">
        <v>17</v>
      </c>
      <c r="E646" s="1">
        <f t="shared" si="63"/>
        <v>25842.005086178575</v>
      </c>
      <c r="F646" s="1">
        <f t="shared" si="64"/>
        <v>25842</v>
      </c>
      <c r="G646" s="1">
        <f t="shared" si="68"/>
        <v>2.8940000047441572E-3</v>
      </c>
      <c r="I646" s="1">
        <f t="shared" si="67"/>
        <v>2.8940000047441572E-3</v>
      </c>
      <c r="Q646" s="85">
        <f t="shared" si="65"/>
        <v>33219.103000000003</v>
      </c>
      <c r="R646" s="28"/>
    </row>
    <row r="647" spans="1:18">
      <c r="A647" s="27" t="s">
        <v>111</v>
      </c>
      <c r="C647" s="26">
        <v>48452.677000000003</v>
      </c>
      <c r="D647" s="26" t="s">
        <v>17</v>
      </c>
      <c r="E647" s="1">
        <f t="shared" si="63"/>
        <v>26219.995676572482</v>
      </c>
      <c r="F647" s="1">
        <f t="shared" si="64"/>
        <v>26220</v>
      </c>
      <c r="G647" s="1">
        <f t="shared" si="68"/>
        <v>-2.4599999960628338E-3</v>
      </c>
      <c r="I647" s="1">
        <f t="shared" si="67"/>
        <v>-2.4599999960628338E-3</v>
      </c>
      <c r="Q647" s="85">
        <f t="shared" si="65"/>
        <v>33434.177000000003</v>
      </c>
      <c r="R647" s="28"/>
    </row>
    <row r="648" spans="1:18">
      <c r="A648" s="34" t="s">
        <v>162</v>
      </c>
      <c r="B648" s="30"/>
      <c r="C648" s="26">
        <v>48479.424899999998</v>
      </c>
      <c r="D648" s="26">
        <v>8.9999999999999998E-4</v>
      </c>
      <c r="E648" s="1">
        <f t="shared" si="63"/>
        <v>26267.004866492211</v>
      </c>
      <c r="F648" s="1">
        <f t="shared" si="64"/>
        <v>26267</v>
      </c>
      <c r="G648" s="1">
        <f t="shared" si="68"/>
        <v>2.7689999988069758E-3</v>
      </c>
      <c r="J648" s="1">
        <f>G648</f>
        <v>2.7689999988069758E-3</v>
      </c>
      <c r="O648" s="1">
        <f ca="1">+C$11+C$12*F648</f>
        <v>4.7971752636686484E-3</v>
      </c>
      <c r="Q648" s="85">
        <f t="shared" si="65"/>
        <v>33460.924899999998</v>
      </c>
      <c r="R648" s="28"/>
    </row>
    <row r="649" spans="1:18">
      <c r="A649" s="34" t="s">
        <v>162</v>
      </c>
      <c r="B649" s="30"/>
      <c r="C649" s="26">
        <v>48479.425300000003</v>
      </c>
      <c r="D649" s="26">
        <v>5.0000000000000001E-4</v>
      </c>
      <c r="E649" s="1">
        <f t="shared" si="63"/>
        <v>26267.005569488563</v>
      </c>
      <c r="F649" s="1">
        <f t="shared" si="64"/>
        <v>26267</v>
      </c>
      <c r="G649" s="1">
        <f t="shared" si="68"/>
        <v>3.1690000032540411E-3</v>
      </c>
      <c r="J649" s="1">
        <f>G649</f>
        <v>3.1690000032540411E-3</v>
      </c>
      <c r="O649" s="1">
        <f ca="1">+C$11+C$12*F649</f>
        <v>4.7971752636686484E-3</v>
      </c>
      <c r="Q649" s="85">
        <f t="shared" si="65"/>
        <v>33460.925300000003</v>
      </c>
      <c r="R649" s="28"/>
    </row>
    <row r="650" spans="1:18">
      <c r="A650" s="27" t="s">
        <v>111</v>
      </c>
      <c r="C650" s="26">
        <v>48506.731</v>
      </c>
      <c r="D650" s="26" t="s">
        <v>17</v>
      </c>
      <c r="E650" s="1">
        <f t="shared" si="63"/>
        <v>26314.995087813037</v>
      </c>
      <c r="F650" s="1">
        <f t="shared" si="64"/>
        <v>26315</v>
      </c>
      <c r="G650" s="1">
        <f t="shared" si="68"/>
        <v>-2.7949999930569902E-3</v>
      </c>
      <c r="I650" s="1">
        <f t="shared" ref="I650:I681" si="69">G650</f>
        <v>-2.7949999930569902E-3</v>
      </c>
      <c r="Q650" s="85">
        <f t="shared" si="65"/>
        <v>33488.231</v>
      </c>
      <c r="R650" s="28"/>
    </row>
    <row r="651" spans="1:18">
      <c r="A651" s="27" t="s">
        <v>166</v>
      </c>
      <c r="C651" s="26">
        <v>48885.682000000001</v>
      </c>
      <c r="D651" s="26" t="s">
        <v>17</v>
      </c>
      <c r="E651" s="1">
        <f t="shared" si="63"/>
        <v>26980.998008762857</v>
      </c>
      <c r="F651" s="1">
        <f t="shared" si="64"/>
        <v>26981</v>
      </c>
      <c r="G651" s="1">
        <f t="shared" si="68"/>
        <v>-1.1329999979352579E-3</v>
      </c>
      <c r="I651" s="1">
        <f t="shared" si="69"/>
        <v>-1.1329999979352579E-3</v>
      </c>
      <c r="Q651" s="85">
        <f t="shared" si="65"/>
        <v>33867.182000000001</v>
      </c>
      <c r="R651" s="28"/>
    </row>
    <row r="652" spans="1:18">
      <c r="A652" s="27" t="s">
        <v>166</v>
      </c>
      <c r="C652" s="26">
        <v>48885.688000000002</v>
      </c>
      <c r="D652" s="26" t="s">
        <v>17</v>
      </c>
      <c r="E652" s="1">
        <f t="shared" si="63"/>
        <v>26981.008553708052</v>
      </c>
      <c r="F652" s="1">
        <f t="shared" si="64"/>
        <v>26981</v>
      </c>
      <c r="G652" s="1">
        <f t="shared" si="68"/>
        <v>4.867000003287103E-3</v>
      </c>
      <c r="I652" s="1">
        <f t="shared" si="69"/>
        <v>4.867000003287103E-3</v>
      </c>
      <c r="Q652" s="85">
        <f t="shared" si="65"/>
        <v>33867.188000000002</v>
      </c>
      <c r="R652" s="28"/>
    </row>
    <row r="653" spans="1:18">
      <c r="A653" s="27" t="s">
        <v>166</v>
      </c>
      <c r="C653" s="26">
        <v>48893.654999999999</v>
      </c>
      <c r="D653" s="26" t="s">
        <v>17</v>
      </c>
      <c r="E653" s="1">
        <f t="shared" si="63"/>
        <v>26995.010483433016</v>
      </c>
      <c r="F653" s="1">
        <f t="shared" si="64"/>
        <v>26995</v>
      </c>
      <c r="G653" s="1">
        <f t="shared" si="68"/>
        <v>5.9650000039255247E-3</v>
      </c>
      <c r="I653" s="1">
        <f t="shared" si="69"/>
        <v>5.9650000039255247E-3</v>
      </c>
      <c r="Q653" s="85">
        <f t="shared" si="65"/>
        <v>33875.154999999999</v>
      </c>
      <c r="R653" s="28"/>
    </row>
    <row r="654" spans="1:18">
      <c r="A654" s="27" t="s">
        <v>166</v>
      </c>
      <c r="C654" s="26">
        <v>48897.625999999997</v>
      </c>
      <c r="D654" s="26" t="s">
        <v>17</v>
      </c>
      <c r="E654" s="1">
        <f t="shared" si="63"/>
        <v>27001.989479659678</v>
      </c>
      <c r="F654" s="1">
        <f t="shared" si="64"/>
        <v>27002</v>
      </c>
      <c r="G654" s="1">
        <f t="shared" si="68"/>
        <v>-5.9859999964828603E-3</v>
      </c>
      <c r="I654" s="1">
        <f t="shared" si="69"/>
        <v>-5.9859999964828603E-3</v>
      </c>
      <c r="Q654" s="85">
        <f t="shared" si="65"/>
        <v>33879.125999999997</v>
      </c>
      <c r="R654" s="28"/>
    </row>
    <row r="655" spans="1:18">
      <c r="A655" s="27" t="s">
        <v>166</v>
      </c>
      <c r="C655" s="26">
        <v>48897.635999999999</v>
      </c>
      <c r="D655" s="26" t="s">
        <v>17</v>
      </c>
      <c r="E655" s="1">
        <f t="shared" si="63"/>
        <v>27002.007054568337</v>
      </c>
      <c r="F655" s="1">
        <f t="shared" si="64"/>
        <v>27002</v>
      </c>
      <c r="G655" s="1">
        <f t="shared" si="68"/>
        <v>4.0140000055544078E-3</v>
      </c>
      <c r="I655" s="1">
        <f t="shared" si="69"/>
        <v>4.0140000055544078E-3</v>
      </c>
      <c r="Q655" s="85">
        <f t="shared" si="65"/>
        <v>33879.135999999999</v>
      </c>
      <c r="R655" s="28"/>
    </row>
    <row r="656" spans="1:18">
      <c r="A656" s="27" t="s">
        <v>166</v>
      </c>
      <c r="C656" s="26">
        <v>48898.775999999998</v>
      </c>
      <c r="D656" s="26" t="s">
        <v>17</v>
      </c>
      <c r="E656" s="1">
        <f t="shared" si="63"/>
        <v>27004.010594154941</v>
      </c>
      <c r="F656" s="1">
        <f t="shared" si="64"/>
        <v>27004</v>
      </c>
      <c r="G656" s="1">
        <f t="shared" si="68"/>
        <v>6.0280000034254044E-3</v>
      </c>
      <c r="I656" s="1">
        <f t="shared" si="69"/>
        <v>6.0280000034254044E-3</v>
      </c>
      <c r="Q656" s="85">
        <f t="shared" si="65"/>
        <v>33880.275999999998</v>
      </c>
      <c r="R656" s="28"/>
    </row>
    <row r="657" spans="1:18">
      <c r="A657" s="27" t="s">
        <v>166</v>
      </c>
      <c r="C657" s="26">
        <v>48901.616999999998</v>
      </c>
      <c r="D657" s="26" t="s">
        <v>17</v>
      </c>
      <c r="E657" s="1">
        <f t="shared" si="63"/>
        <v>27009.003625703659</v>
      </c>
      <c r="F657" s="1">
        <f t="shared" si="64"/>
        <v>27009</v>
      </c>
      <c r="G657" s="1">
        <f t="shared" si="68"/>
        <v>2.0629999999073334E-3</v>
      </c>
      <c r="I657" s="1">
        <f t="shared" si="69"/>
        <v>2.0629999999073334E-3</v>
      </c>
      <c r="Q657" s="85">
        <f t="shared" si="65"/>
        <v>33883.116999999998</v>
      </c>
      <c r="R657" s="28"/>
    </row>
    <row r="658" spans="1:18">
      <c r="A658" s="27" t="s">
        <v>166</v>
      </c>
      <c r="C658" s="26">
        <v>49223.675000000003</v>
      </c>
      <c r="D658" s="26" t="s">
        <v>17</v>
      </c>
      <c r="E658" s="1">
        <f t="shared" si="63"/>
        <v>27575.017618845937</v>
      </c>
      <c r="F658" s="1">
        <f t="shared" si="64"/>
        <v>27575</v>
      </c>
      <c r="G658" s="1">
        <f t="shared" si="68"/>
        <v>1.0025000010500662E-2</v>
      </c>
      <c r="I658" s="1">
        <f t="shared" si="69"/>
        <v>1.0025000010500662E-2</v>
      </c>
      <c r="Q658" s="85">
        <f t="shared" si="65"/>
        <v>34205.175000000003</v>
      </c>
      <c r="R658" s="28"/>
    </row>
    <row r="659" spans="1:18">
      <c r="A659" s="27" t="s">
        <v>166</v>
      </c>
      <c r="C659" s="26">
        <v>49235.62</v>
      </c>
      <c r="D659" s="26" t="s">
        <v>17</v>
      </c>
      <c r="E659" s="1">
        <f t="shared" si="63"/>
        <v>27596.010847233632</v>
      </c>
      <c r="F659" s="1">
        <f t="shared" si="64"/>
        <v>27596</v>
      </c>
      <c r="G659" s="1">
        <f t="shared" si="68"/>
        <v>6.1720000085188076E-3</v>
      </c>
      <c r="I659" s="1">
        <f t="shared" si="69"/>
        <v>6.1720000085188076E-3</v>
      </c>
      <c r="Q659" s="85">
        <f t="shared" si="65"/>
        <v>34217.120000000003</v>
      </c>
      <c r="R659" s="28"/>
    </row>
    <row r="660" spans="1:18">
      <c r="A660" s="27" t="s">
        <v>166</v>
      </c>
      <c r="C660" s="26">
        <v>49264.627</v>
      </c>
      <c r="D660" s="26" t="s">
        <v>17</v>
      </c>
      <c r="E660" s="1">
        <f t="shared" si="63"/>
        <v>27646.990384767483</v>
      </c>
      <c r="F660" s="1">
        <f t="shared" si="64"/>
        <v>27647</v>
      </c>
      <c r="G660" s="1">
        <f t="shared" si="68"/>
        <v>-5.4709999967599288E-3</v>
      </c>
      <c r="I660" s="1">
        <f t="shared" si="69"/>
        <v>-5.4709999967599288E-3</v>
      </c>
      <c r="Q660" s="85">
        <f t="shared" si="65"/>
        <v>34246.127</v>
      </c>
      <c r="R660" s="28"/>
    </row>
    <row r="661" spans="1:18">
      <c r="A661" s="27" t="s">
        <v>166</v>
      </c>
      <c r="C661" s="26">
        <v>49264.631999999998</v>
      </c>
      <c r="D661" s="26" t="s">
        <v>17</v>
      </c>
      <c r="E661" s="1">
        <f t="shared" ref="E661:E711" si="70">+(C661-C$7)/C$8</f>
        <v>27646.999172221804</v>
      </c>
      <c r="F661" s="1">
        <f t="shared" ref="F661:F724" si="71">ROUND(2*E661,0)/2</f>
        <v>27647</v>
      </c>
      <c r="G661" s="1">
        <f t="shared" si="68"/>
        <v>-4.709999993792735E-4</v>
      </c>
      <c r="I661" s="1">
        <f t="shared" si="69"/>
        <v>-4.709999993792735E-4</v>
      </c>
      <c r="Q661" s="85">
        <f t="shared" ref="Q661:Q711" si="72">+C661-15018.5</f>
        <v>34246.131999999998</v>
      </c>
      <c r="R661" s="28"/>
    </row>
    <row r="662" spans="1:18">
      <c r="A662" s="27" t="s">
        <v>166</v>
      </c>
      <c r="C662" s="26">
        <v>49480.853000000003</v>
      </c>
      <c r="D662" s="26" t="s">
        <v>17</v>
      </c>
      <c r="E662" s="1">
        <f t="shared" si="70"/>
        <v>28027.00560463838</v>
      </c>
      <c r="F662" s="1">
        <f t="shared" si="71"/>
        <v>28027</v>
      </c>
      <c r="G662" s="1">
        <f t="shared" si="68"/>
        <v>3.1890000100247562E-3</v>
      </c>
      <c r="I662" s="1">
        <f t="shared" si="69"/>
        <v>3.1890000100247562E-3</v>
      </c>
      <c r="Q662" s="85">
        <f t="shared" si="72"/>
        <v>34462.353000000003</v>
      </c>
      <c r="R662" s="28"/>
    </row>
    <row r="663" spans="1:18">
      <c r="A663" s="27" t="s">
        <v>166</v>
      </c>
      <c r="C663" s="26">
        <v>49594.652999999998</v>
      </c>
      <c r="D663" s="26" t="s">
        <v>17</v>
      </c>
      <c r="E663" s="1">
        <f t="shared" si="70"/>
        <v>28227.008065125585</v>
      </c>
      <c r="F663" s="1">
        <f t="shared" si="71"/>
        <v>28227</v>
      </c>
      <c r="G663" s="1">
        <f t="shared" si="68"/>
        <v>4.5890000037616119E-3</v>
      </c>
      <c r="I663" s="1">
        <f t="shared" si="69"/>
        <v>4.5890000037616119E-3</v>
      </c>
      <c r="Q663" s="85">
        <f t="shared" si="72"/>
        <v>34576.152999999998</v>
      </c>
      <c r="R663" s="28"/>
    </row>
    <row r="664" spans="1:18">
      <c r="A664" s="27" t="s">
        <v>166</v>
      </c>
      <c r="C664" s="26">
        <v>49602.614000000001</v>
      </c>
      <c r="D664" s="26" t="s">
        <v>17</v>
      </c>
      <c r="E664" s="1">
        <f t="shared" si="70"/>
        <v>28240.999449905368</v>
      </c>
      <c r="F664" s="1">
        <f t="shared" si="71"/>
        <v>28241</v>
      </c>
      <c r="G664" s="1">
        <f t="shared" si="68"/>
        <v>-3.1299999682232738E-4</v>
      </c>
      <c r="I664" s="1">
        <f t="shared" si="69"/>
        <v>-3.1299999682232738E-4</v>
      </c>
      <c r="Q664" s="85">
        <f t="shared" si="72"/>
        <v>34584.114000000001</v>
      </c>
      <c r="R664" s="28"/>
    </row>
    <row r="665" spans="1:18">
      <c r="A665" s="27" t="s">
        <v>166</v>
      </c>
      <c r="C665" s="26">
        <v>49602.62</v>
      </c>
      <c r="D665" s="26" t="s">
        <v>17</v>
      </c>
      <c r="E665" s="1">
        <f t="shared" si="70"/>
        <v>28241.009994850563</v>
      </c>
      <c r="F665" s="1">
        <f t="shared" si="71"/>
        <v>28241</v>
      </c>
      <c r="G665" s="1">
        <f t="shared" si="68"/>
        <v>5.6870000044000335E-3</v>
      </c>
      <c r="I665" s="1">
        <f t="shared" si="69"/>
        <v>5.6870000044000335E-3</v>
      </c>
      <c r="Q665" s="85">
        <f t="shared" si="72"/>
        <v>34584.120000000003</v>
      </c>
      <c r="R665" s="28"/>
    </row>
    <row r="666" spans="1:18">
      <c r="A666" s="27" t="s">
        <v>166</v>
      </c>
      <c r="C666" s="26">
        <v>49635.618999999999</v>
      </c>
      <c r="D666" s="26" t="s">
        <v>17</v>
      </c>
      <c r="E666" s="1">
        <f t="shared" si="70"/>
        <v>28299.005435919251</v>
      </c>
      <c r="F666" s="1">
        <f t="shared" si="71"/>
        <v>28299</v>
      </c>
      <c r="G666" s="1">
        <f t="shared" si="68"/>
        <v>3.0929999993531965E-3</v>
      </c>
      <c r="I666" s="1">
        <f t="shared" si="69"/>
        <v>3.0929999993531965E-3</v>
      </c>
      <c r="Q666" s="85">
        <f t="shared" si="72"/>
        <v>34617.118999999999</v>
      </c>
      <c r="R666" s="28"/>
    </row>
    <row r="667" spans="1:18">
      <c r="A667" s="27" t="s">
        <v>166</v>
      </c>
      <c r="C667" s="26">
        <v>49680.574999999997</v>
      </c>
      <c r="D667" s="26" t="s">
        <v>17</v>
      </c>
      <c r="E667" s="1">
        <f t="shared" si="70"/>
        <v>28378.015195266024</v>
      </c>
      <c r="F667" s="1">
        <f t="shared" si="71"/>
        <v>28378</v>
      </c>
      <c r="G667" s="1">
        <f t="shared" si="68"/>
        <v>8.6460000020451844E-3</v>
      </c>
      <c r="I667" s="1">
        <f t="shared" si="69"/>
        <v>8.6460000020451844E-3</v>
      </c>
      <c r="Q667" s="85">
        <f t="shared" si="72"/>
        <v>34662.074999999997</v>
      </c>
      <c r="R667" s="28"/>
    </row>
    <row r="668" spans="1:18">
      <c r="A668" s="27" t="s">
        <v>166</v>
      </c>
      <c r="C668" s="26">
        <v>49713.561000000002</v>
      </c>
      <c r="D668" s="26" t="s">
        <v>17</v>
      </c>
      <c r="E668" s="1">
        <f t="shared" si="70"/>
        <v>28435.987788953476</v>
      </c>
      <c r="F668" s="1">
        <f t="shared" si="71"/>
        <v>28436</v>
      </c>
      <c r="G668" s="1">
        <f t="shared" si="68"/>
        <v>-6.9479999947361648E-3</v>
      </c>
      <c r="I668" s="1">
        <f t="shared" si="69"/>
        <v>-6.9479999947361648E-3</v>
      </c>
      <c r="Q668" s="85">
        <f t="shared" si="72"/>
        <v>34695.061000000002</v>
      </c>
      <c r="R668" s="28"/>
    </row>
    <row r="669" spans="1:18">
      <c r="A669" s="27" t="s">
        <v>166</v>
      </c>
      <c r="C669" s="26">
        <v>49713.57</v>
      </c>
      <c r="D669" s="26" t="s">
        <v>17</v>
      </c>
      <c r="E669" s="1">
        <f t="shared" si="70"/>
        <v>28436.003606371261</v>
      </c>
      <c r="F669" s="1">
        <f t="shared" si="71"/>
        <v>28436</v>
      </c>
      <c r="G669" s="1">
        <f t="shared" si="68"/>
        <v>2.0520000034593977E-3</v>
      </c>
      <c r="I669" s="1">
        <f t="shared" si="69"/>
        <v>2.0520000034593977E-3</v>
      </c>
      <c r="Q669" s="85">
        <f t="shared" si="72"/>
        <v>34695.07</v>
      </c>
      <c r="R669" s="28"/>
    </row>
    <row r="670" spans="1:18">
      <c r="A670" s="27" t="s">
        <v>166</v>
      </c>
      <c r="C670" s="26">
        <v>49867.767999999996</v>
      </c>
      <c r="D670" s="26" t="s">
        <v>17</v>
      </c>
      <c r="E670" s="1">
        <f t="shared" si="70"/>
        <v>28707.005182840563</v>
      </c>
      <c r="F670" s="1">
        <f t="shared" si="71"/>
        <v>28707</v>
      </c>
      <c r="G670" s="1">
        <f t="shared" si="68"/>
        <v>2.9490000015357509E-3</v>
      </c>
      <c r="I670" s="1">
        <f t="shared" si="69"/>
        <v>2.9490000015357509E-3</v>
      </c>
      <c r="Q670" s="85">
        <f t="shared" si="72"/>
        <v>34849.267999999996</v>
      </c>
      <c r="R670" s="28"/>
    </row>
    <row r="671" spans="1:18">
      <c r="A671" s="27" t="s">
        <v>166</v>
      </c>
      <c r="C671" s="26">
        <v>49928.654000000002</v>
      </c>
      <c r="D671" s="26" t="s">
        <v>17</v>
      </c>
      <c r="E671" s="1">
        <f t="shared" si="70"/>
        <v>28814.011771673828</v>
      </c>
      <c r="F671" s="1">
        <f t="shared" si="71"/>
        <v>28814</v>
      </c>
      <c r="G671" s="1">
        <f t="shared" si="68"/>
        <v>6.6980000046896748E-3</v>
      </c>
      <c r="I671" s="1">
        <f t="shared" si="69"/>
        <v>6.6980000046896748E-3</v>
      </c>
      <c r="Q671" s="85">
        <f t="shared" si="72"/>
        <v>34910.154000000002</v>
      </c>
      <c r="R671" s="28"/>
    </row>
    <row r="672" spans="1:18">
      <c r="A672" s="27" t="s">
        <v>166</v>
      </c>
      <c r="C672" s="26">
        <v>49928.654999999999</v>
      </c>
      <c r="D672" s="26" t="s">
        <v>17</v>
      </c>
      <c r="E672" s="1">
        <f t="shared" si="70"/>
        <v>28814.013529164687</v>
      </c>
      <c r="F672" s="1">
        <f t="shared" si="71"/>
        <v>28814</v>
      </c>
      <c r="G672" s="1">
        <f t="shared" si="68"/>
        <v>7.6980000012554228E-3</v>
      </c>
      <c r="I672" s="1">
        <f t="shared" si="69"/>
        <v>7.6980000012554228E-3</v>
      </c>
      <c r="Q672" s="85">
        <f t="shared" si="72"/>
        <v>34910.154999999999</v>
      </c>
      <c r="R672" s="28"/>
    </row>
    <row r="673" spans="1:18">
      <c r="A673" s="27" t="s">
        <v>166</v>
      </c>
      <c r="C673" s="26">
        <v>49958.811000000002</v>
      </c>
      <c r="D673" s="26" t="s">
        <v>17</v>
      </c>
      <c r="E673" s="1">
        <f t="shared" si="70"/>
        <v>28867.012423702938</v>
      </c>
      <c r="F673" s="1">
        <f t="shared" si="71"/>
        <v>28867</v>
      </c>
      <c r="G673" s="1">
        <f t="shared" si="68"/>
        <v>7.0690000065951608E-3</v>
      </c>
      <c r="I673" s="1">
        <f t="shared" si="69"/>
        <v>7.0690000065951608E-3</v>
      </c>
      <c r="Q673" s="85">
        <f t="shared" si="72"/>
        <v>34940.311000000002</v>
      </c>
      <c r="R673" s="28"/>
    </row>
    <row r="674" spans="1:18">
      <c r="A674" s="27" t="s">
        <v>166</v>
      </c>
      <c r="C674" s="26">
        <v>49962.79</v>
      </c>
      <c r="D674" s="26" t="s">
        <v>17</v>
      </c>
      <c r="E674" s="1">
        <f t="shared" si="70"/>
        <v>28874.005479856525</v>
      </c>
      <c r="F674" s="1">
        <f t="shared" si="71"/>
        <v>28874</v>
      </c>
      <c r="G674" s="1">
        <f t="shared" si="68"/>
        <v>3.1180000005406328E-3</v>
      </c>
      <c r="I674" s="1">
        <f t="shared" si="69"/>
        <v>3.1180000005406328E-3</v>
      </c>
      <c r="Q674" s="85">
        <f t="shared" si="72"/>
        <v>34944.29</v>
      </c>
      <c r="R674" s="28"/>
    </row>
    <row r="675" spans="1:18">
      <c r="A675" s="27" t="s">
        <v>166</v>
      </c>
      <c r="C675" s="26">
        <v>49965.635999999999</v>
      </c>
      <c r="D675" s="26" t="s">
        <v>17</v>
      </c>
      <c r="E675" s="1">
        <f t="shared" si="70"/>
        <v>28879.007298859568</v>
      </c>
      <c r="F675" s="1">
        <f t="shared" si="71"/>
        <v>28879</v>
      </c>
      <c r="G675" s="1">
        <f t="shared" si="68"/>
        <v>4.1530000016791746E-3</v>
      </c>
      <c r="I675" s="1">
        <f t="shared" si="69"/>
        <v>4.1530000016791746E-3</v>
      </c>
      <c r="Q675" s="85">
        <f t="shared" si="72"/>
        <v>34947.135999999999</v>
      </c>
      <c r="R675" s="28"/>
    </row>
    <row r="676" spans="1:18">
      <c r="A676" s="27" t="s">
        <v>166</v>
      </c>
      <c r="C676" s="26">
        <v>49978.724000000002</v>
      </c>
      <c r="D676" s="26" t="s">
        <v>17</v>
      </c>
      <c r="E676" s="1">
        <f t="shared" si="70"/>
        <v>28902.009339306467</v>
      </c>
      <c r="F676" s="1">
        <f t="shared" si="71"/>
        <v>28902</v>
      </c>
      <c r="G676" s="1">
        <f t="shared" si="68"/>
        <v>5.3140000090934336E-3</v>
      </c>
      <c r="I676" s="1">
        <f t="shared" si="69"/>
        <v>5.3140000090934336E-3</v>
      </c>
      <c r="Q676" s="85">
        <f t="shared" si="72"/>
        <v>34960.224000000002</v>
      </c>
      <c r="R676" s="28"/>
    </row>
    <row r="677" spans="1:18">
      <c r="A677" s="27" t="s">
        <v>166</v>
      </c>
      <c r="C677" s="26">
        <v>50006.606</v>
      </c>
      <c r="D677" s="26" t="s">
        <v>17</v>
      </c>
      <c r="E677" s="1">
        <f t="shared" si="70"/>
        <v>28951.011699616698</v>
      </c>
      <c r="F677" s="1">
        <f t="shared" si="71"/>
        <v>28951</v>
      </c>
      <c r="G677" s="1">
        <f t="shared" si="68"/>
        <v>6.6570000053616241E-3</v>
      </c>
      <c r="I677" s="1">
        <f t="shared" si="69"/>
        <v>6.6570000053616241E-3</v>
      </c>
      <c r="Q677" s="85">
        <f t="shared" si="72"/>
        <v>34988.106</v>
      </c>
      <c r="R677" s="28"/>
    </row>
    <row r="678" spans="1:18">
      <c r="A678" s="27" t="s">
        <v>166</v>
      </c>
      <c r="C678" s="26">
        <v>50043.588000000003</v>
      </c>
      <c r="D678" s="26" t="s">
        <v>17</v>
      </c>
      <c r="E678" s="1">
        <f t="shared" si="70"/>
        <v>29016.007226802452</v>
      </c>
      <c r="F678" s="1">
        <f t="shared" si="71"/>
        <v>29016</v>
      </c>
      <c r="G678" s="1">
        <f t="shared" si="68"/>
        <v>4.1120000096270815E-3</v>
      </c>
      <c r="I678" s="1">
        <f t="shared" si="69"/>
        <v>4.1120000096270815E-3</v>
      </c>
      <c r="Q678" s="85">
        <f t="shared" si="72"/>
        <v>35025.088000000003</v>
      </c>
      <c r="R678" s="28"/>
    </row>
    <row r="679" spans="1:18">
      <c r="A679" s="27" t="s">
        <v>166</v>
      </c>
      <c r="C679" s="26">
        <v>50226.803999999996</v>
      </c>
      <c r="D679" s="26" t="s">
        <v>17</v>
      </c>
      <c r="E679" s="1">
        <f t="shared" si="70"/>
        <v>29338.00767320512</v>
      </c>
      <c r="F679" s="1">
        <f t="shared" si="71"/>
        <v>29338</v>
      </c>
      <c r="G679" s="1">
        <f t="shared" si="68"/>
        <v>4.3660000010277145E-3</v>
      </c>
      <c r="I679" s="1">
        <f t="shared" si="69"/>
        <v>4.3660000010277145E-3</v>
      </c>
      <c r="Q679" s="85">
        <f t="shared" si="72"/>
        <v>35208.303999999996</v>
      </c>
      <c r="R679" s="28"/>
    </row>
    <row r="680" spans="1:18">
      <c r="A680" s="27" t="s">
        <v>166</v>
      </c>
      <c r="C680" s="26">
        <v>50304.758000000002</v>
      </c>
      <c r="D680" s="26" t="s">
        <v>17</v>
      </c>
      <c r="E680" s="1">
        <f t="shared" si="70"/>
        <v>29475.011116129732</v>
      </c>
      <c r="F680" s="1">
        <f t="shared" si="71"/>
        <v>29475</v>
      </c>
      <c r="G680" s="1">
        <f t="shared" si="68"/>
        <v>6.3250000093830749E-3</v>
      </c>
      <c r="I680" s="1">
        <f t="shared" si="69"/>
        <v>6.3250000093830749E-3</v>
      </c>
      <c r="Q680" s="85">
        <f t="shared" si="72"/>
        <v>35286.258000000002</v>
      </c>
      <c r="R680" s="28"/>
    </row>
    <row r="681" spans="1:18">
      <c r="A681" s="27" t="s">
        <v>166</v>
      </c>
      <c r="C681" s="26">
        <v>50320.697</v>
      </c>
      <c r="D681" s="26" t="s">
        <v>17</v>
      </c>
      <c r="E681" s="1">
        <f t="shared" si="70"/>
        <v>29503.023763033998</v>
      </c>
      <c r="F681" s="1">
        <f t="shared" si="71"/>
        <v>29503</v>
      </c>
      <c r="G681" s="1">
        <f t="shared" si="68"/>
        <v>1.3521000000764616E-2</v>
      </c>
      <c r="I681" s="1">
        <f t="shared" si="69"/>
        <v>1.3521000000764616E-2</v>
      </c>
      <c r="Q681" s="85">
        <f t="shared" si="72"/>
        <v>35302.197</v>
      </c>
      <c r="R681" s="28"/>
    </row>
    <row r="682" spans="1:18">
      <c r="A682" s="27" t="s">
        <v>166</v>
      </c>
      <c r="C682" s="26">
        <v>50336.62</v>
      </c>
      <c r="D682" s="26" t="s">
        <v>17</v>
      </c>
      <c r="E682" s="1">
        <f t="shared" si="70"/>
        <v>29531.008290084425</v>
      </c>
      <c r="F682" s="1">
        <f t="shared" si="71"/>
        <v>29531</v>
      </c>
      <c r="G682" s="1">
        <f t="shared" si="68"/>
        <v>4.7170000107144006E-3</v>
      </c>
      <c r="I682" s="1">
        <f t="shared" ref="I682:I702" si="73">G682</f>
        <v>4.7170000107144006E-3</v>
      </c>
      <c r="Q682" s="85">
        <f t="shared" si="72"/>
        <v>35318.120000000003</v>
      </c>
      <c r="R682" s="28"/>
    </row>
    <row r="683" spans="1:18">
      <c r="A683" s="27" t="s">
        <v>166</v>
      </c>
      <c r="C683" s="26">
        <v>50337.764000000003</v>
      </c>
      <c r="D683" s="26" t="s">
        <v>17</v>
      </c>
      <c r="E683" s="1">
        <f t="shared" si="70"/>
        <v>29533.018859634489</v>
      </c>
      <c r="F683" s="1">
        <f t="shared" si="71"/>
        <v>29533</v>
      </c>
      <c r="G683" s="1">
        <f t="shared" si="68"/>
        <v>1.0731000009400304E-2</v>
      </c>
      <c r="I683" s="1">
        <f t="shared" si="73"/>
        <v>1.0731000009400304E-2</v>
      </c>
      <c r="Q683" s="85">
        <f t="shared" si="72"/>
        <v>35319.264000000003</v>
      </c>
      <c r="R683" s="28"/>
    </row>
    <row r="684" spans="1:18">
      <c r="A684" s="27" t="s">
        <v>166</v>
      </c>
      <c r="C684" s="26">
        <v>50422.542000000001</v>
      </c>
      <c r="D684" s="26" t="s">
        <v>17</v>
      </c>
      <c r="E684" s="1">
        <f t="shared" si="70"/>
        <v>29682.015420224863</v>
      </c>
      <c r="F684" s="1">
        <f t="shared" si="71"/>
        <v>29682</v>
      </c>
      <c r="G684" s="1">
        <f t="shared" si="68"/>
        <v>8.7740000017220154E-3</v>
      </c>
      <c r="I684" s="1">
        <f t="shared" si="73"/>
        <v>8.7740000017220154E-3</v>
      </c>
      <c r="Q684" s="85">
        <f t="shared" si="72"/>
        <v>35404.042000000001</v>
      </c>
      <c r="R684" s="28"/>
    </row>
    <row r="685" spans="1:18">
      <c r="A685" s="27" t="s">
        <v>177</v>
      </c>
      <c r="C685" s="26">
        <v>50692.813000000002</v>
      </c>
      <c r="D685" s="26"/>
      <c r="E685" s="1">
        <f t="shared" si="70"/>
        <v>30157.014233918529</v>
      </c>
      <c r="F685" s="1">
        <f t="shared" si="71"/>
        <v>30157</v>
      </c>
      <c r="G685" s="1">
        <f t="shared" si="68"/>
        <v>8.0990000060410239E-3</v>
      </c>
      <c r="I685" s="1">
        <f t="shared" si="73"/>
        <v>8.0990000060410239E-3</v>
      </c>
      <c r="Q685" s="85">
        <f t="shared" si="72"/>
        <v>35674.313000000002</v>
      </c>
      <c r="R685" s="28"/>
    </row>
    <row r="686" spans="1:18">
      <c r="A686" s="27" t="s">
        <v>177</v>
      </c>
      <c r="C686" s="26">
        <v>50696.792999999998</v>
      </c>
      <c r="D686" s="26"/>
      <c r="E686" s="1">
        <f t="shared" si="70"/>
        <v>30164.009047562977</v>
      </c>
      <c r="F686" s="1">
        <f t="shared" si="71"/>
        <v>30164</v>
      </c>
      <c r="G686" s="1">
        <f t="shared" si="68"/>
        <v>5.1480000038282014E-3</v>
      </c>
      <c r="I686" s="1">
        <f t="shared" si="73"/>
        <v>5.1480000038282014E-3</v>
      </c>
      <c r="Q686" s="85">
        <f t="shared" si="72"/>
        <v>35678.292999999998</v>
      </c>
      <c r="R686" s="28"/>
    </row>
    <row r="687" spans="1:18">
      <c r="A687" s="27" t="s">
        <v>177</v>
      </c>
      <c r="C687" s="26">
        <v>50748.578000000001</v>
      </c>
      <c r="D687" s="26"/>
      <c r="E687" s="1">
        <f t="shared" si="70"/>
        <v>30255.020712029858</v>
      </c>
      <c r="F687" s="1">
        <f t="shared" si="71"/>
        <v>30255</v>
      </c>
      <c r="G687" s="1">
        <f t="shared" si="68"/>
        <v>1.178500000241911E-2</v>
      </c>
      <c r="I687" s="1">
        <f t="shared" si="73"/>
        <v>1.178500000241911E-2</v>
      </c>
      <c r="Q687" s="85">
        <f t="shared" si="72"/>
        <v>35730.078000000001</v>
      </c>
      <c r="R687" s="28"/>
    </row>
    <row r="688" spans="1:18">
      <c r="A688" s="27" t="s">
        <v>177</v>
      </c>
      <c r="C688" s="26">
        <v>51054.695</v>
      </c>
      <c r="D688" s="26"/>
      <c r="E688" s="1">
        <f t="shared" si="70"/>
        <v>30793.018543286125</v>
      </c>
      <c r="F688" s="1">
        <f t="shared" si="71"/>
        <v>30793</v>
      </c>
      <c r="G688" s="1">
        <f t="shared" si="68"/>
        <v>1.0551000006671529E-2</v>
      </c>
      <c r="I688" s="1">
        <f t="shared" si="73"/>
        <v>1.0551000006671529E-2</v>
      </c>
      <c r="Q688" s="85">
        <f t="shared" si="72"/>
        <v>36036.195</v>
      </c>
      <c r="R688" s="28"/>
    </row>
    <row r="689" spans="1:18">
      <c r="A689" s="27" t="s">
        <v>177</v>
      </c>
      <c r="C689" s="26">
        <v>51055.839999999997</v>
      </c>
      <c r="D689" s="26"/>
      <c r="E689" s="1">
        <f t="shared" si="70"/>
        <v>30795.030870327053</v>
      </c>
      <c r="F689" s="1">
        <f t="shared" si="71"/>
        <v>30795</v>
      </c>
      <c r="G689" s="1">
        <f t="shared" si="68"/>
        <v>1.7565000001923181E-2</v>
      </c>
      <c r="I689" s="1">
        <f t="shared" si="73"/>
        <v>1.7565000001923181E-2</v>
      </c>
      <c r="Q689" s="85">
        <f t="shared" si="72"/>
        <v>36037.339999999997</v>
      </c>
      <c r="R689" s="28"/>
    </row>
    <row r="690" spans="1:18">
      <c r="A690" s="27" t="s">
        <v>177</v>
      </c>
      <c r="C690" s="26">
        <v>51079.733999999997</v>
      </c>
      <c r="D690" s="26"/>
      <c r="E690" s="1">
        <f t="shared" si="70"/>
        <v>30837.024357065904</v>
      </c>
      <c r="F690" s="1">
        <f t="shared" si="71"/>
        <v>30837</v>
      </c>
      <c r="G690" s="1">
        <f t="shared" si="68"/>
        <v>1.3858999998774379E-2</v>
      </c>
      <c r="I690" s="1">
        <f t="shared" si="73"/>
        <v>1.3858999998774379E-2</v>
      </c>
      <c r="Q690" s="85">
        <f t="shared" si="72"/>
        <v>36061.233999999997</v>
      </c>
      <c r="R690" s="28"/>
    </row>
    <row r="691" spans="1:18">
      <c r="A691" s="27" t="s">
        <v>177</v>
      </c>
      <c r="C691" s="26">
        <v>51083.716999999997</v>
      </c>
      <c r="D691" s="26"/>
      <c r="E691" s="1">
        <f t="shared" si="70"/>
        <v>30844.024443182956</v>
      </c>
      <c r="F691" s="1">
        <f t="shared" si="71"/>
        <v>30844</v>
      </c>
      <c r="G691" s="1">
        <f t="shared" si="68"/>
        <v>1.3908000000810716E-2</v>
      </c>
      <c r="I691" s="1">
        <f t="shared" si="73"/>
        <v>1.3908000000810716E-2</v>
      </c>
      <c r="Q691" s="85">
        <f t="shared" si="72"/>
        <v>36065.216999999997</v>
      </c>
      <c r="R691" s="28"/>
    </row>
    <row r="692" spans="1:18">
      <c r="A692" s="27" t="s">
        <v>177</v>
      </c>
      <c r="C692" s="26">
        <v>51099.646999999997</v>
      </c>
      <c r="D692" s="26"/>
      <c r="E692" s="1">
        <f t="shared" si="70"/>
        <v>30872.021272669437</v>
      </c>
      <c r="F692" s="1">
        <f t="shared" si="71"/>
        <v>30872</v>
      </c>
      <c r="G692" s="1">
        <f t="shared" si="68"/>
        <v>1.2104000001272652E-2</v>
      </c>
      <c r="I692" s="1">
        <f t="shared" si="73"/>
        <v>1.2104000001272652E-2</v>
      </c>
      <c r="Q692" s="85">
        <f t="shared" si="72"/>
        <v>36081.146999999997</v>
      </c>
      <c r="R692" s="28"/>
    </row>
    <row r="693" spans="1:18">
      <c r="A693" s="27" t="s">
        <v>177</v>
      </c>
      <c r="C693" s="26">
        <v>51156.548000000003</v>
      </c>
      <c r="D693" s="26"/>
      <c r="E693" s="1">
        <f t="shared" si="70"/>
        <v>30972.024260403916</v>
      </c>
      <c r="F693" s="1">
        <f t="shared" si="71"/>
        <v>30972</v>
      </c>
      <c r="G693" s="1">
        <f t="shared" si="68"/>
        <v>1.3804000009258743E-2</v>
      </c>
      <c r="I693" s="1">
        <f t="shared" si="73"/>
        <v>1.3804000009258743E-2</v>
      </c>
      <c r="Q693" s="85">
        <f t="shared" si="72"/>
        <v>36138.048000000003</v>
      </c>
      <c r="R693" s="28"/>
    </row>
    <row r="694" spans="1:18">
      <c r="A694" s="27" t="s">
        <v>177</v>
      </c>
      <c r="C694" s="26">
        <v>51347.731</v>
      </c>
      <c r="D694" s="26"/>
      <c r="E694" s="1">
        <f t="shared" si="70"/>
        <v>31308.026636531562</v>
      </c>
      <c r="F694" s="1">
        <f t="shared" si="71"/>
        <v>31308</v>
      </c>
      <c r="G694" s="1">
        <f t="shared" si="68"/>
        <v>1.5156000008573756E-2</v>
      </c>
      <c r="I694" s="1">
        <f t="shared" si="73"/>
        <v>1.5156000008573756E-2</v>
      </c>
      <c r="Q694" s="85">
        <f t="shared" si="72"/>
        <v>36329.231</v>
      </c>
      <c r="R694" s="28"/>
    </row>
    <row r="695" spans="1:18">
      <c r="A695" s="27" t="s">
        <v>177</v>
      </c>
      <c r="C695" s="26">
        <v>51384.718000000001</v>
      </c>
      <c r="D695" s="26"/>
      <c r="E695" s="1">
        <f t="shared" si="70"/>
        <v>31373.03095117164</v>
      </c>
      <c r="F695" s="1">
        <f t="shared" si="71"/>
        <v>31373</v>
      </c>
      <c r="G695" s="1">
        <f t="shared" si="68"/>
        <v>1.7611000002943911E-2</v>
      </c>
      <c r="I695" s="1">
        <f t="shared" si="73"/>
        <v>1.7611000002943911E-2</v>
      </c>
      <c r="Q695" s="85">
        <f t="shared" si="72"/>
        <v>36366.218000000001</v>
      </c>
      <c r="R695" s="28"/>
    </row>
    <row r="696" spans="1:18">
      <c r="A696" s="27" t="s">
        <v>177</v>
      </c>
      <c r="C696" s="26">
        <v>51396.663</v>
      </c>
      <c r="D696" s="26"/>
      <c r="E696" s="1">
        <f t="shared" si="70"/>
        <v>31394.024179559336</v>
      </c>
      <c r="F696" s="1">
        <f t="shared" si="71"/>
        <v>31394</v>
      </c>
      <c r="G696" s="1">
        <f t="shared" si="68"/>
        <v>1.3758000000962056E-2</v>
      </c>
      <c r="I696" s="1">
        <f t="shared" si="73"/>
        <v>1.3758000000962056E-2</v>
      </c>
      <c r="Q696" s="85">
        <f t="shared" si="72"/>
        <v>36378.163</v>
      </c>
      <c r="R696" s="28"/>
    </row>
    <row r="697" spans="1:18">
      <c r="A697" s="27" t="s">
        <v>177</v>
      </c>
      <c r="C697" s="26">
        <v>51400.646399999998</v>
      </c>
      <c r="D697" s="26"/>
      <c r="E697" s="1">
        <f t="shared" si="70"/>
        <v>31401.024968672729</v>
      </c>
      <c r="F697" s="1">
        <f t="shared" si="71"/>
        <v>31401</v>
      </c>
      <c r="G697" s="1">
        <f t="shared" si="68"/>
        <v>1.4207000000169501E-2</v>
      </c>
      <c r="I697" s="1">
        <f t="shared" si="73"/>
        <v>1.4207000000169501E-2</v>
      </c>
      <c r="Q697" s="85">
        <f t="shared" si="72"/>
        <v>36382.146399999998</v>
      </c>
      <c r="R697" s="28"/>
    </row>
    <row r="698" spans="1:18">
      <c r="A698" s="27" t="s">
        <v>177</v>
      </c>
      <c r="C698" s="26">
        <v>51400.648000000001</v>
      </c>
      <c r="D698" s="26"/>
      <c r="E698" s="1">
        <f t="shared" si="70"/>
        <v>31401.027780658118</v>
      </c>
      <c r="F698" s="1">
        <f t="shared" si="71"/>
        <v>31401</v>
      </c>
      <c r="G698" s="1">
        <f t="shared" si="68"/>
        <v>1.5807000003405847E-2</v>
      </c>
      <c r="I698" s="1">
        <f t="shared" si="73"/>
        <v>1.5807000003405847E-2</v>
      </c>
      <c r="Q698" s="85">
        <f t="shared" si="72"/>
        <v>36382.148000000001</v>
      </c>
      <c r="R698" s="28"/>
    </row>
    <row r="699" spans="1:18">
      <c r="A699" s="27" t="s">
        <v>177</v>
      </c>
      <c r="C699" s="26">
        <v>51426.824000000001</v>
      </c>
      <c r="D699" s="26"/>
      <c r="E699" s="1">
        <f t="shared" si="70"/>
        <v>31447.031861551906</v>
      </c>
      <c r="F699" s="1">
        <f t="shared" si="71"/>
        <v>31447</v>
      </c>
      <c r="G699" s="1">
        <f t="shared" si="68"/>
        <v>1.8129000003682449E-2</v>
      </c>
      <c r="I699" s="1">
        <f t="shared" si="73"/>
        <v>1.8129000003682449E-2</v>
      </c>
      <c r="Q699" s="85">
        <f t="shared" si="72"/>
        <v>36408.324000000001</v>
      </c>
      <c r="R699" s="28"/>
    </row>
    <row r="700" spans="1:18">
      <c r="A700" s="27" t="s">
        <v>177</v>
      </c>
      <c r="C700" s="26">
        <v>51429.661999999997</v>
      </c>
      <c r="D700" s="26"/>
      <c r="E700" s="1">
        <f t="shared" si="70"/>
        <v>31452.019620628023</v>
      </c>
      <c r="F700" s="1">
        <f t="shared" si="71"/>
        <v>31452</v>
      </c>
      <c r="G700" s="1">
        <f t="shared" si="68"/>
        <v>1.1163999995915219E-2</v>
      </c>
      <c r="I700" s="1">
        <f t="shared" si="73"/>
        <v>1.1163999995915219E-2</v>
      </c>
      <c r="Q700" s="85">
        <f t="shared" si="72"/>
        <v>36411.161999999997</v>
      </c>
      <c r="R700" s="28"/>
    </row>
    <row r="701" spans="1:18">
      <c r="A701" s="27" t="s">
        <v>177</v>
      </c>
      <c r="C701" s="26">
        <v>51433.646999999997</v>
      </c>
      <c r="D701" s="26"/>
      <c r="E701" s="1">
        <f t="shared" si="70"/>
        <v>31459.023221726806</v>
      </c>
      <c r="F701" s="1">
        <f t="shared" si="71"/>
        <v>31459</v>
      </c>
      <c r="G701" s="1">
        <f t="shared" si="68"/>
        <v>1.321299999835901E-2</v>
      </c>
      <c r="I701" s="1">
        <f t="shared" si="73"/>
        <v>1.321299999835901E-2</v>
      </c>
      <c r="Q701" s="85">
        <f t="shared" si="72"/>
        <v>36415.146999999997</v>
      </c>
      <c r="R701" s="28"/>
    </row>
    <row r="702" spans="1:18">
      <c r="A702" s="27" t="s">
        <v>177</v>
      </c>
      <c r="C702" s="26">
        <v>51433.650999999998</v>
      </c>
      <c r="D702" s="26"/>
      <c r="E702" s="1">
        <f t="shared" si="70"/>
        <v>31459.03025169027</v>
      </c>
      <c r="F702" s="1">
        <f t="shared" si="71"/>
        <v>31459</v>
      </c>
      <c r="G702" s="1">
        <f t="shared" si="68"/>
        <v>1.7212999999173917E-2</v>
      </c>
      <c r="I702" s="1">
        <f t="shared" si="73"/>
        <v>1.7212999999173917E-2</v>
      </c>
      <c r="Q702" s="85">
        <f t="shared" si="72"/>
        <v>36415.150999999998</v>
      </c>
      <c r="R702" s="28"/>
    </row>
    <row r="703" spans="1:18">
      <c r="A703" s="35" t="s">
        <v>180</v>
      </c>
      <c r="C703" s="36">
        <v>51483.718849999997</v>
      </c>
      <c r="D703" s="37">
        <v>5.0000000000000002E-5</v>
      </c>
      <c r="E703" s="1">
        <f t="shared" si="70"/>
        <v>31547.024040717552</v>
      </c>
      <c r="F703" s="1">
        <f t="shared" si="71"/>
        <v>31547</v>
      </c>
      <c r="G703" s="1">
        <f t="shared" si="68"/>
        <v>1.3679000003321562E-2</v>
      </c>
      <c r="Q703" s="85">
        <f t="shared" si="72"/>
        <v>36465.218849999997</v>
      </c>
      <c r="R703" s="28"/>
    </row>
    <row r="704" spans="1:18">
      <c r="A704" s="27" t="s">
        <v>177</v>
      </c>
      <c r="C704" s="26">
        <v>51486.561999999998</v>
      </c>
      <c r="D704" s="26"/>
      <c r="E704" s="1">
        <f t="shared" si="70"/>
        <v>31552.020850871631</v>
      </c>
      <c r="F704" s="1">
        <f t="shared" si="71"/>
        <v>31552</v>
      </c>
      <c r="G704" s="1">
        <f t="shared" si="68"/>
        <v>1.1864000000059605E-2</v>
      </c>
      <c r="I704" s="1">
        <f>G704</f>
        <v>1.1864000000059605E-2</v>
      </c>
      <c r="Q704" s="85">
        <f t="shared" si="72"/>
        <v>36468.061999999998</v>
      </c>
      <c r="R704" s="28"/>
    </row>
    <row r="705" spans="1:18">
      <c r="A705" s="27" t="s">
        <v>177</v>
      </c>
      <c r="C705" s="26">
        <v>51487.703000000001</v>
      </c>
      <c r="D705" s="26"/>
      <c r="E705" s="1">
        <f t="shared" si="70"/>
        <v>31554.026147949106</v>
      </c>
      <c r="F705" s="1">
        <f t="shared" si="71"/>
        <v>31554</v>
      </c>
      <c r="G705" s="1">
        <f t="shared" si="68"/>
        <v>1.4878000009048264E-2</v>
      </c>
      <c r="I705" s="1">
        <f>G705</f>
        <v>1.4878000009048264E-2</v>
      </c>
      <c r="Q705" s="85">
        <f t="shared" si="72"/>
        <v>36469.203000000001</v>
      </c>
      <c r="R705" s="28"/>
    </row>
    <row r="706" spans="1:18">
      <c r="A706" s="27" t="s">
        <v>177</v>
      </c>
      <c r="C706" s="26">
        <v>51523.553</v>
      </c>
      <c r="D706" s="26"/>
      <c r="E706" s="1">
        <f t="shared" si="70"/>
        <v>31617.032195475171</v>
      </c>
      <c r="F706" s="1">
        <f t="shared" si="71"/>
        <v>31617</v>
      </c>
      <c r="G706" s="1">
        <f t="shared" si="68"/>
        <v>1.8319000002520625E-2</v>
      </c>
      <c r="I706" s="1">
        <f>G706</f>
        <v>1.8319000002520625E-2</v>
      </c>
      <c r="Q706" s="85">
        <f t="shared" si="72"/>
        <v>36505.053</v>
      </c>
      <c r="R706" s="28"/>
    </row>
    <row r="707" spans="1:18">
      <c r="A707" s="27" t="s">
        <v>177</v>
      </c>
      <c r="C707" s="26">
        <v>51698.798000000003</v>
      </c>
      <c r="D707" s="26"/>
      <c r="E707" s="1">
        <f t="shared" si="70"/>
        <v>31925.023682189421</v>
      </c>
      <c r="F707" s="1">
        <f t="shared" si="71"/>
        <v>31925</v>
      </c>
      <c r="G707" s="1">
        <f t="shared" si="68"/>
        <v>1.3475000007019844E-2</v>
      </c>
      <c r="I707" s="1">
        <f>G707</f>
        <v>1.3475000007019844E-2</v>
      </c>
      <c r="Q707" s="85">
        <f t="shared" si="72"/>
        <v>36680.298000000003</v>
      </c>
      <c r="R707" s="28"/>
    </row>
    <row r="708" spans="1:18">
      <c r="A708" s="27" t="s">
        <v>183</v>
      </c>
      <c r="B708" s="27"/>
      <c r="C708" s="38">
        <v>52136.357799999998</v>
      </c>
      <c r="D708" s="38">
        <v>8.9999999999999998E-4</v>
      </c>
      <c r="E708" s="1">
        <f t="shared" si="70"/>
        <v>32694.031033773706</v>
      </c>
      <c r="F708" s="1">
        <f t="shared" si="71"/>
        <v>32694</v>
      </c>
      <c r="G708" s="1">
        <f t="shared" ref="G708:G711" si="74">+C708-(C$7+F708*C$8)</f>
        <v>1.7657999997027218E-2</v>
      </c>
      <c r="O708" s="1">
        <f ca="1">+C$11+C$12*F708</f>
        <v>8.0976803275466802E-3</v>
      </c>
      <c r="Q708" s="85">
        <f t="shared" si="72"/>
        <v>37117.857799999998</v>
      </c>
      <c r="R708" s="28"/>
    </row>
    <row r="709" spans="1:18" ht="12" customHeight="1">
      <c r="A709" s="29" t="s">
        <v>187</v>
      </c>
      <c r="B709" s="41"/>
      <c r="C709" s="38">
        <v>53323.275900000001</v>
      </c>
      <c r="D709" s="38">
        <v>2.5000000000000001E-3</v>
      </c>
      <c r="E709" s="1">
        <f t="shared" si="70"/>
        <v>34780.028752550563</v>
      </c>
      <c r="F709" s="1">
        <f t="shared" si="71"/>
        <v>34780</v>
      </c>
      <c r="G709" s="1">
        <f t="shared" si="74"/>
        <v>1.6360000001441222E-2</v>
      </c>
      <c r="J709" s="1">
        <f>G709</f>
        <v>1.6360000001441222E-2</v>
      </c>
      <c r="O709" s="1">
        <f ca="1">+C$11+C$12*F709</f>
        <v>9.1689194069382446E-3</v>
      </c>
      <c r="Q709" s="85">
        <f t="shared" si="72"/>
        <v>38304.775900000001</v>
      </c>
      <c r="R709" s="28"/>
    </row>
    <row r="710" spans="1:18" ht="12" customHeight="1">
      <c r="A710" s="42" t="s">
        <v>188</v>
      </c>
      <c r="B710" s="43"/>
      <c r="C710" s="38">
        <v>53601.514199999998</v>
      </c>
      <c r="D710" s="38">
        <v>3.3E-3</v>
      </c>
      <c r="E710" s="1">
        <f t="shared" si="70"/>
        <v>35269.030023216459</v>
      </c>
      <c r="F710" s="1">
        <f t="shared" si="71"/>
        <v>35269</v>
      </c>
      <c r="G710" s="1">
        <f t="shared" si="74"/>
        <v>1.7083000006095972E-2</v>
      </c>
      <c r="J710" s="1">
        <f>G710</f>
        <v>1.7083000006095972E-2</v>
      </c>
      <c r="O710" s="1">
        <f ca="1">+C$11+C$12*F710</f>
        <v>9.4200392103047231E-3</v>
      </c>
      <c r="Q710" s="85">
        <f t="shared" si="72"/>
        <v>38583.014199999998</v>
      </c>
      <c r="R710" s="28"/>
    </row>
    <row r="711" spans="1:18" ht="12" customHeight="1">
      <c r="A711" s="38" t="s">
        <v>217</v>
      </c>
      <c r="B711" s="39"/>
      <c r="C711" s="38">
        <v>57213.4781</v>
      </c>
      <c r="D711" s="38">
        <v>1.6999999999999999E-3</v>
      </c>
      <c r="E711" s="27">
        <f t="shared" si="70"/>
        <v>41617.023583769929</v>
      </c>
      <c r="F711" s="1">
        <f t="shared" si="71"/>
        <v>41617</v>
      </c>
      <c r="G711" s="1">
        <f t="shared" si="74"/>
        <v>1.3419000002613757E-2</v>
      </c>
      <c r="J711" s="1">
        <f>G711</f>
        <v>1.3419000002613757E-2</v>
      </c>
      <c r="O711" s="1">
        <f ca="1">+C$11+C$12*F711</f>
        <v>1.2679974817197171E-2</v>
      </c>
      <c r="Q711" s="85">
        <f t="shared" si="72"/>
        <v>42194.9781</v>
      </c>
      <c r="R711" s="28"/>
    </row>
    <row r="712" spans="1:18" ht="12" customHeight="1">
      <c r="A712" s="86" t="s">
        <v>1934</v>
      </c>
      <c r="B712" s="87" t="s">
        <v>48</v>
      </c>
      <c r="C712" s="88">
        <v>58704.808299999997</v>
      </c>
      <c r="D712" s="89">
        <v>1E-4</v>
      </c>
      <c r="E712" s="27">
        <f t="shared" ref="E712:E725" si="75">+(C712-C$7)/C$8</f>
        <v>44238.022787626564</v>
      </c>
      <c r="F712" s="1">
        <f t="shared" si="71"/>
        <v>44238</v>
      </c>
      <c r="G712" s="1">
        <f t="shared" ref="G712:G725" si="76">+C712-(C$7+F712*C$8)</f>
        <v>1.2966000002052169E-2</v>
      </c>
      <c r="J712" s="1">
        <f t="shared" ref="J712:J725" si="77">G712</f>
        <v>1.2966000002052169E-2</v>
      </c>
      <c r="O712" s="1">
        <f t="shared" ref="O712:O725" ca="1" si="78">+C$11+C$12*F712</f>
        <v>1.4025956421744291E-2</v>
      </c>
      <c r="Q712" s="85">
        <f t="shared" ref="Q712:Q725" si="79">+C712-15018.5</f>
        <v>43686.308299999997</v>
      </c>
    </row>
    <row r="713" spans="1:18" ht="12" customHeight="1">
      <c r="A713" s="89" t="s">
        <v>1935</v>
      </c>
      <c r="B713" s="87" t="s">
        <v>48</v>
      </c>
      <c r="C713" s="88">
        <v>59041.652099999999</v>
      </c>
      <c r="D713" s="89">
        <v>1E-4</v>
      </c>
      <c r="E713" s="27">
        <f t="shared" si="75"/>
        <v>44830.022689207079</v>
      </c>
      <c r="F713" s="1">
        <f t="shared" si="71"/>
        <v>44830</v>
      </c>
      <c r="G713" s="1">
        <f t="shared" si="76"/>
        <v>1.291000000492204E-2</v>
      </c>
      <c r="J713" s="1">
        <f t="shared" si="77"/>
        <v>1.291000000492204E-2</v>
      </c>
      <c r="O713" s="1">
        <f t="shared" ca="1" si="78"/>
        <v>1.4329970580421091E-2</v>
      </c>
      <c r="Q713" s="85">
        <f t="shared" si="79"/>
        <v>44023.152099999999</v>
      </c>
    </row>
    <row r="714" spans="1:18" ht="12" customHeight="1">
      <c r="A714" s="89" t="s">
        <v>1936</v>
      </c>
      <c r="B714" s="87" t="s">
        <v>48</v>
      </c>
      <c r="C714" s="88">
        <v>59060.428800000002</v>
      </c>
      <c r="D714" s="89">
        <v>8.9999999999999998E-4</v>
      </c>
      <c r="E714" s="27">
        <f t="shared" si="75"/>
        <v>44863.022567940214</v>
      </c>
      <c r="F714" s="1">
        <f t="shared" si="71"/>
        <v>44863</v>
      </c>
      <c r="G714" s="1">
        <f t="shared" si="76"/>
        <v>1.2841000010666903E-2</v>
      </c>
      <c r="J714" s="1">
        <f t="shared" si="77"/>
        <v>1.2841000010666903E-2</v>
      </c>
      <c r="O714" s="1">
        <f t="shared" ca="1" si="78"/>
        <v>1.4346917315617602E-2</v>
      </c>
      <c r="Q714" s="85">
        <f t="shared" si="79"/>
        <v>44041.928800000002</v>
      </c>
    </row>
    <row r="715" spans="1:18" ht="12" customHeight="1">
      <c r="A715" s="89" t="s">
        <v>1937</v>
      </c>
      <c r="B715" s="87" t="s">
        <v>48</v>
      </c>
      <c r="C715" s="88">
        <v>59115.619700000003</v>
      </c>
      <c r="D715" s="89">
        <v>1E-4</v>
      </c>
      <c r="E715" s="27">
        <f t="shared" si="75"/>
        <v>44960.020070545695</v>
      </c>
      <c r="F715" s="1">
        <f t="shared" si="71"/>
        <v>44960</v>
      </c>
      <c r="G715" s="1">
        <f t="shared" si="76"/>
        <v>1.1420000002544839E-2</v>
      </c>
      <c r="J715" s="1">
        <f t="shared" si="77"/>
        <v>1.1420000002544839E-2</v>
      </c>
      <c r="O715" s="1">
        <f t="shared" ca="1" si="78"/>
        <v>1.4396730446346737E-2</v>
      </c>
      <c r="Q715" s="85">
        <f t="shared" si="79"/>
        <v>44097.119700000003</v>
      </c>
    </row>
    <row r="716" spans="1:18" ht="12" customHeight="1">
      <c r="A716" s="89" t="s">
        <v>1936</v>
      </c>
      <c r="B716" s="87" t="s">
        <v>48</v>
      </c>
      <c r="C716" s="88">
        <v>59123.585800000001</v>
      </c>
      <c r="D716" s="89">
        <v>2.0000000000000001E-4</v>
      </c>
      <c r="E716" s="27">
        <f t="shared" si="75"/>
        <v>44974.020418528882</v>
      </c>
      <c r="F716" s="1">
        <f t="shared" si="71"/>
        <v>44974</v>
      </c>
      <c r="G716" s="1">
        <f t="shared" si="76"/>
        <v>1.16180000040913E-2</v>
      </c>
      <c r="J716" s="1">
        <f t="shared" si="77"/>
        <v>1.16180000040913E-2</v>
      </c>
      <c r="O716" s="1">
        <f t="shared" ca="1" si="78"/>
        <v>1.4403919970369501E-2</v>
      </c>
      <c r="Q716" s="85">
        <f t="shared" si="79"/>
        <v>44105.085800000001</v>
      </c>
    </row>
    <row r="717" spans="1:18" ht="12" customHeight="1">
      <c r="A717" s="89" t="s">
        <v>1938</v>
      </c>
      <c r="B717" s="87" t="s">
        <v>48</v>
      </c>
      <c r="C717" s="88">
        <v>59317.612000000197</v>
      </c>
      <c r="D717" s="89">
        <v>1E-3</v>
      </c>
      <c r="E717" s="27">
        <f t="shared" si="75"/>
        <v>45315.019692685499</v>
      </c>
      <c r="F717" s="1">
        <f t="shared" si="71"/>
        <v>45315</v>
      </c>
      <c r="G717" s="1">
        <f t="shared" si="76"/>
        <v>1.1205000206246041E-2</v>
      </c>
      <c r="J717" s="1">
        <f t="shared" si="77"/>
        <v>1.1205000206246041E-2</v>
      </c>
      <c r="O717" s="1">
        <f t="shared" ca="1" si="78"/>
        <v>1.457903623406678E-2</v>
      </c>
      <c r="Q717" s="85">
        <f t="shared" si="79"/>
        <v>44299.112000000197</v>
      </c>
    </row>
    <row r="718" spans="1:18" ht="12" customHeight="1">
      <c r="A718" s="89" t="s">
        <v>1936</v>
      </c>
      <c r="B718" s="87" t="s">
        <v>48</v>
      </c>
      <c r="C718" s="88">
        <v>59398.409599999999</v>
      </c>
      <c r="D718" s="89">
        <v>2.9999999999999997E-4</v>
      </c>
      <c r="E718" s="27">
        <f t="shared" si="75"/>
        <v>45457.020736634724</v>
      </c>
      <c r="F718" s="1">
        <f t="shared" si="71"/>
        <v>45457</v>
      </c>
      <c r="G718" s="1">
        <f t="shared" si="76"/>
        <v>1.1798999999882653E-2</v>
      </c>
      <c r="J718" s="1">
        <f t="shared" si="77"/>
        <v>1.1798999999882653E-2</v>
      </c>
      <c r="O718" s="1">
        <f t="shared" ca="1" si="78"/>
        <v>1.4651958549154794E-2</v>
      </c>
      <c r="Q718" s="85">
        <f t="shared" si="79"/>
        <v>44379.909599999999</v>
      </c>
    </row>
    <row r="719" spans="1:18" ht="12" customHeight="1">
      <c r="A719" s="89" t="s">
        <v>1939</v>
      </c>
      <c r="B719" s="87" t="s">
        <v>48</v>
      </c>
      <c r="C719" s="88">
        <v>59405.806299999997</v>
      </c>
      <c r="D719" s="89">
        <v>1E-4</v>
      </c>
      <c r="E719" s="27">
        <f t="shared" si="75"/>
        <v>45470.020369319129</v>
      </c>
      <c r="F719" s="1">
        <f t="shared" si="71"/>
        <v>45470</v>
      </c>
      <c r="G719" s="1">
        <f t="shared" si="76"/>
        <v>1.1590000001888257E-2</v>
      </c>
      <c r="J719" s="1">
        <f t="shared" si="77"/>
        <v>1.1590000001888257E-2</v>
      </c>
      <c r="O719" s="1">
        <f t="shared" ca="1" si="78"/>
        <v>1.465863453574736E-2</v>
      </c>
      <c r="Q719" s="85">
        <f t="shared" si="79"/>
        <v>44387.306299999997</v>
      </c>
    </row>
    <row r="720" spans="1:18" ht="12" customHeight="1">
      <c r="A720" s="86" t="s">
        <v>1940</v>
      </c>
      <c r="B720" s="87" t="s">
        <v>48</v>
      </c>
      <c r="C720" s="88">
        <v>59444.4977</v>
      </c>
      <c r="D720" s="89">
        <v>1E-4</v>
      </c>
      <c r="E720" s="27">
        <f t="shared" si="75"/>
        <v>45538.020151390272</v>
      </c>
      <c r="F720" s="1">
        <f t="shared" si="71"/>
        <v>45538</v>
      </c>
      <c r="G720" s="1">
        <f t="shared" si="76"/>
        <v>1.1466000003565568E-2</v>
      </c>
      <c r="J720" s="1">
        <f t="shared" si="77"/>
        <v>1.1466000003565568E-2</v>
      </c>
      <c r="O720" s="1">
        <f t="shared" ca="1" si="78"/>
        <v>1.4693555081000776E-2</v>
      </c>
      <c r="Q720" s="85">
        <f t="shared" si="79"/>
        <v>44425.9977</v>
      </c>
    </row>
    <row r="721" spans="1:17" ht="12" customHeight="1">
      <c r="A721" s="86" t="s">
        <v>1940</v>
      </c>
      <c r="B721" s="87" t="s">
        <v>48</v>
      </c>
      <c r="C721" s="88">
        <v>59448.480300000003</v>
      </c>
      <c r="D721" s="89">
        <v>1E-4</v>
      </c>
      <c r="E721" s="27">
        <f t="shared" si="75"/>
        <v>45545.019534510982</v>
      </c>
      <c r="F721" s="1">
        <f t="shared" si="71"/>
        <v>45545</v>
      </c>
      <c r="G721" s="1">
        <f t="shared" si="76"/>
        <v>1.1115000008430798E-2</v>
      </c>
      <c r="J721" s="1">
        <f t="shared" si="77"/>
        <v>1.1115000008430798E-2</v>
      </c>
      <c r="O721" s="1">
        <f t="shared" ca="1" si="78"/>
        <v>1.469714984301216E-2</v>
      </c>
      <c r="Q721" s="85">
        <f t="shared" si="79"/>
        <v>44429.980300000003</v>
      </c>
    </row>
    <row r="722" spans="1:17" ht="12" customHeight="1">
      <c r="A722" s="86" t="s">
        <v>1940</v>
      </c>
      <c r="B722" s="87" t="s">
        <v>48</v>
      </c>
      <c r="C722" s="88">
        <v>59449.6181</v>
      </c>
      <c r="D722" s="89">
        <v>1E-4</v>
      </c>
      <c r="E722" s="27">
        <f t="shared" si="75"/>
        <v>45547.019207617675</v>
      </c>
      <c r="F722" s="1">
        <f t="shared" si="71"/>
        <v>45547</v>
      </c>
      <c r="G722" s="1">
        <f t="shared" si="76"/>
        <v>1.0929000003670808E-2</v>
      </c>
      <c r="J722" s="1">
        <f t="shared" si="77"/>
        <v>1.0929000003670808E-2</v>
      </c>
      <c r="O722" s="1">
        <f t="shared" ca="1" si="78"/>
        <v>1.4698176917872553E-2</v>
      </c>
      <c r="Q722" s="85">
        <f t="shared" si="79"/>
        <v>44431.1181</v>
      </c>
    </row>
    <row r="723" spans="1:17" ht="12" customHeight="1">
      <c r="A723" s="86" t="s">
        <v>1940</v>
      </c>
      <c r="B723" s="87" t="s">
        <v>48</v>
      </c>
      <c r="C723" s="88">
        <v>59523.587500000001</v>
      </c>
      <c r="D723" s="89">
        <v>1E-4</v>
      </c>
      <c r="E723" s="27">
        <f t="shared" si="75"/>
        <v>45677.019752439846</v>
      </c>
      <c r="F723" s="1">
        <f t="shared" si="71"/>
        <v>45677</v>
      </c>
      <c r="G723" s="1">
        <f t="shared" si="76"/>
        <v>1.1239000006753486E-2</v>
      </c>
      <c r="J723" s="1">
        <f t="shared" si="77"/>
        <v>1.1239000006753486E-2</v>
      </c>
      <c r="O723" s="1">
        <f t="shared" ca="1" si="78"/>
        <v>1.4764936783798203E-2</v>
      </c>
      <c r="Q723" s="85">
        <f t="shared" si="79"/>
        <v>44505.087500000001</v>
      </c>
    </row>
    <row r="724" spans="1:17" ht="12" customHeight="1">
      <c r="A724" s="89" t="s">
        <v>1941</v>
      </c>
      <c r="B724" s="87" t="s">
        <v>46</v>
      </c>
      <c r="C724" s="88">
        <v>59635.686000000002</v>
      </c>
      <c r="D724" s="89">
        <v>4.0000000000000002E-4</v>
      </c>
      <c r="E724" s="27">
        <f t="shared" si="75"/>
        <v>45874.031842219512</v>
      </c>
      <c r="F724" s="1">
        <f t="shared" si="71"/>
        <v>45874</v>
      </c>
      <c r="G724" s="1">
        <f t="shared" si="76"/>
        <v>1.8118000007234514E-2</v>
      </c>
      <c r="J724" s="1">
        <f t="shared" si="77"/>
        <v>1.8118000007234514E-2</v>
      </c>
      <c r="O724" s="1">
        <f t="shared" ca="1" si="78"/>
        <v>1.4866103657547067E-2</v>
      </c>
      <c r="Q724" s="85">
        <f t="shared" si="79"/>
        <v>44617.186000000002</v>
      </c>
    </row>
    <row r="725" spans="1:17" ht="12" customHeight="1">
      <c r="A725" s="89" t="s">
        <v>1942</v>
      </c>
      <c r="B725" s="87" t="s">
        <v>48</v>
      </c>
      <c r="C725" s="88">
        <v>59747.770499999999</v>
      </c>
      <c r="D725" s="89">
        <v>5.9999999999999995E-4</v>
      </c>
      <c r="E725" s="27">
        <f t="shared" si="75"/>
        <v>46071.019327127055</v>
      </c>
      <c r="F725" s="1">
        <f t="shared" ref="F725" si="80">ROUND(2*E725,0)/2</f>
        <v>46071</v>
      </c>
      <c r="G725" s="1">
        <f t="shared" si="76"/>
        <v>1.0997000004863366E-2</v>
      </c>
      <c r="J725" s="1">
        <f t="shared" si="77"/>
        <v>1.0997000004863366E-2</v>
      </c>
      <c r="O725" s="1">
        <f t="shared" ca="1" si="78"/>
        <v>1.4967270531295936E-2</v>
      </c>
      <c r="Q725" s="85">
        <f t="shared" si="79"/>
        <v>44729.270499999999</v>
      </c>
    </row>
    <row r="726" spans="1:17" ht="12" customHeight="1">
      <c r="A726" s="90" t="s">
        <v>1943</v>
      </c>
      <c r="B726" s="91" t="s">
        <v>48</v>
      </c>
      <c r="C726" s="88">
        <v>59796.703999999998</v>
      </c>
      <c r="D726" s="89">
        <v>1E-4</v>
      </c>
      <c r="E726" s="27">
        <f t="shared" ref="E726:E728" si="81">+(C726-C$7)/C$8</f>
        <v>46157.019506391116</v>
      </c>
      <c r="F726" s="1">
        <f t="shared" ref="F726:F728" si="82">ROUND(2*E726,0)/2</f>
        <v>46157</v>
      </c>
      <c r="G726" s="1">
        <f t="shared" ref="G726:G728" si="83">+C726-(C$7+F726*C$8)</f>
        <v>1.1099000003014226E-2</v>
      </c>
      <c r="J726" s="1">
        <f t="shared" ref="J726:J728" si="84">G726</f>
        <v>1.1099000003014226E-2</v>
      </c>
      <c r="O726" s="1">
        <f t="shared" ref="O726:O728" ca="1" si="85">+C$11+C$12*F726</f>
        <v>1.5011434750292905E-2</v>
      </c>
      <c r="Q726" s="85">
        <f t="shared" ref="Q726:Q728" si="86">+C726-15018.5</f>
        <v>44778.203999999998</v>
      </c>
    </row>
    <row r="727" spans="1:17" ht="12" customHeight="1">
      <c r="A727" s="90" t="s">
        <v>1943</v>
      </c>
      <c r="B727" s="91" t="s">
        <v>48</v>
      </c>
      <c r="C727" s="88">
        <v>59808.653100000003</v>
      </c>
      <c r="D727" s="89">
        <v>1E-4</v>
      </c>
      <c r="E727" s="27">
        <f t="shared" si="81"/>
        <v>46178.019940491373</v>
      </c>
      <c r="F727" s="1">
        <f t="shared" si="82"/>
        <v>46178</v>
      </c>
      <c r="G727" s="1">
        <f t="shared" si="83"/>
        <v>1.1346000006597023E-2</v>
      </c>
      <c r="J727" s="1">
        <f t="shared" si="84"/>
        <v>1.1346000006597023E-2</v>
      </c>
      <c r="O727" s="1">
        <f t="shared" ca="1" si="85"/>
        <v>1.5022219036327049E-2</v>
      </c>
      <c r="Q727" s="85">
        <f t="shared" si="86"/>
        <v>44790.153100000003</v>
      </c>
    </row>
    <row r="728" spans="1:17" ht="12" customHeight="1">
      <c r="A728" s="90" t="s">
        <v>1943</v>
      </c>
      <c r="B728" s="91" t="s">
        <v>48</v>
      </c>
      <c r="C728" s="88">
        <v>59823.447099999998</v>
      </c>
      <c r="D728" s="89">
        <v>1E-4</v>
      </c>
      <c r="E728" s="27">
        <f t="shared" si="81"/>
        <v>46204.0202603547</v>
      </c>
      <c r="F728" s="1">
        <f t="shared" si="82"/>
        <v>46204</v>
      </c>
      <c r="G728" s="1">
        <f t="shared" si="83"/>
        <v>1.1528000002726912E-2</v>
      </c>
      <c r="J728" s="1">
        <f t="shared" si="84"/>
        <v>1.1528000002726912E-2</v>
      </c>
      <c r="O728" s="1">
        <f t="shared" ca="1" si="85"/>
        <v>1.5035571009512177E-2</v>
      </c>
      <c r="Q728" s="85">
        <f t="shared" si="86"/>
        <v>44804.947099999998</v>
      </c>
    </row>
    <row r="729" spans="1:17" ht="12" customHeight="1">
      <c r="A729" s="90" t="s">
        <v>1943</v>
      </c>
      <c r="B729" s="91" t="s">
        <v>48</v>
      </c>
      <c r="C729" s="88">
        <v>59874.655299999999</v>
      </c>
      <c r="D729" s="89">
        <v>1E-4</v>
      </c>
      <c r="E729" s="27">
        <f t="shared" ref="E729" si="87">+(C729-C$7)/C$8</f>
        <v>46294.018204090389</v>
      </c>
      <c r="F729" s="1">
        <f t="shared" ref="F729" si="88">ROUND(2*E729,0)/2</f>
        <v>46294</v>
      </c>
      <c r="G729" s="1">
        <f t="shared" ref="G729" si="89">+C729-(C$7+F729*C$8)</f>
        <v>1.0357999999541789E-2</v>
      </c>
      <c r="J729" s="1">
        <f t="shared" ref="J729" si="90">G729</f>
        <v>1.0357999999541789E-2</v>
      </c>
      <c r="O729" s="1">
        <f t="shared" ref="O729" ca="1" si="91">+C$11+C$12*F729</f>
        <v>1.5081789378229935E-2</v>
      </c>
      <c r="Q729" s="85">
        <f t="shared" ref="Q729" si="92">+C729-15018.5</f>
        <v>44856.155299999999</v>
      </c>
    </row>
    <row r="730" spans="1:17" ht="12" customHeight="1"/>
    <row r="731" spans="1:17" ht="12" customHeight="1"/>
    <row r="732" spans="1:17" ht="12" customHeight="1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5"/>
  <sheetViews>
    <sheetView topLeftCell="A612" workbookViewId="0">
      <selection activeCell="A251" sqref="A251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4" t="s">
        <v>231</v>
      </c>
      <c r="I1" s="65" t="s">
        <v>232</v>
      </c>
      <c r="J1" s="66" t="s">
        <v>37</v>
      </c>
    </row>
    <row r="2" spans="1:16">
      <c r="I2" s="67" t="s">
        <v>233</v>
      </c>
      <c r="J2" s="68" t="s">
        <v>36</v>
      </c>
    </row>
    <row r="3" spans="1:16">
      <c r="A3" s="69" t="s">
        <v>234</v>
      </c>
      <c r="I3" s="67" t="s">
        <v>235</v>
      </c>
      <c r="J3" s="68" t="s">
        <v>34</v>
      </c>
    </row>
    <row r="4" spans="1:16">
      <c r="I4" s="67" t="s">
        <v>236</v>
      </c>
      <c r="J4" s="68" t="s">
        <v>34</v>
      </c>
    </row>
    <row r="5" spans="1:16">
      <c r="I5" s="70" t="s">
        <v>237</v>
      </c>
      <c r="J5" s="71" t="s">
        <v>35</v>
      </c>
    </row>
    <row r="11" spans="1:16" ht="12.75" customHeight="1">
      <c r="A11" s="26" t="str">
        <f t="shared" ref="A11:A74" si="0">P11</f>
        <v>IBVS 180 </v>
      </c>
      <c r="B11" s="14" t="str">
        <f t="shared" ref="B11:B74" si="1">IF(H11=INT(H11),"I","II")</f>
        <v>I</v>
      </c>
      <c r="C11" s="26">
        <f t="shared" ref="C11:C74" si="2">1*G11</f>
        <v>39384.642999999996</v>
      </c>
      <c r="D11" t="str">
        <f t="shared" ref="D11:D74" si="3">VLOOKUP(F11,I$1:J$5,2,FALSE)</f>
        <v>vis</v>
      </c>
      <c r="E11">
        <f>VLOOKUP(C11,Active!C$21:E$971,3,FALSE)</f>
        <v>10283.008754061999</v>
      </c>
      <c r="F11" s="14" t="s">
        <v>237</v>
      </c>
      <c r="G11" t="str">
        <f t="shared" ref="G11:G74" si="4">MID(I11,3,LEN(I11)-3)</f>
        <v>39384.643</v>
      </c>
      <c r="H11" s="26">
        <f t="shared" ref="H11:H74" si="5">1*K11</f>
        <v>10283</v>
      </c>
      <c r="I11" s="72" t="s">
        <v>238</v>
      </c>
      <c r="J11" s="73" t="s">
        <v>239</v>
      </c>
      <c r="K11" s="72">
        <v>10283</v>
      </c>
      <c r="L11" s="72" t="s">
        <v>240</v>
      </c>
      <c r="M11" s="73" t="s">
        <v>241</v>
      </c>
      <c r="N11" s="73"/>
      <c r="O11" s="74" t="s">
        <v>242</v>
      </c>
      <c r="P11" s="75" t="s">
        <v>243</v>
      </c>
    </row>
    <row r="12" spans="1:16" ht="12.75" customHeight="1">
      <c r="A12" s="26" t="str">
        <f t="shared" si="0"/>
        <v>IBVS 221 </v>
      </c>
      <c r="B12" s="14" t="str">
        <f t="shared" si="1"/>
        <v>I</v>
      </c>
      <c r="C12" s="26">
        <f t="shared" si="2"/>
        <v>39445.514999999999</v>
      </c>
      <c r="D12" t="str">
        <f t="shared" si="3"/>
        <v>vis</v>
      </c>
      <c r="E12">
        <f>VLOOKUP(C12,Active!C$21:E$971,3,FALSE)</f>
        <v>10389.990738023143</v>
      </c>
      <c r="F12" s="14" t="s">
        <v>237</v>
      </c>
      <c r="G12" t="str">
        <f t="shared" si="4"/>
        <v>39445.515</v>
      </c>
      <c r="H12" s="26">
        <f t="shared" si="5"/>
        <v>10390</v>
      </c>
      <c r="I12" s="72" t="s">
        <v>244</v>
      </c>
      <c r="J12" s="73" t="s">
        <v>245</v>
      </c>
      <c r="K12" s="72">
        <v>10390</v>
      </c>
      <c r="L12" s="72" t="s">
        <v>246</v>
      </c>
      <c r="M12" s="73" t="s">
        <v>241</v>
      </c>
      <c r="N12" s="73"/>
      <c r="O12" s="74" t="s">
        <v>242</v>
      </c>
      <c r="P12" s="75" t="s">
        <v>247</v>
      </c>
    </row>
    <row r="13" spans="1:16" ht="12.75" customHeight="1">
      <c r="A13" s="26" t="str">
        <f t="shared" si="0"/>
        <v>IBVS 221 </v>
      </c>
      <c r="B13" s="14" t="str">
        <f t="shared" si="1"/>
        <v>I</v>
      </c>
      <c r="C13" s="26">
        <f t="shared" si="2"/>
        <v>39449.502999999997</v>
      </c>
      <c r="D13" t="str">
        <f t="shared" si="3"/>
        <v>vis</v>
      </c>
      <c r="E13">
        <f>VLOOKUP(C13,Active!C$21:E$971,3,FALSE)</f>
        <v>10396.99961159452</v>
      </c>
      <c r="F13" s="14" t="s">
        <v>237</v>
      </c>
      <c r="G13" t="str">
        <f t="shared" si="4"/>
        <v>39449.503</v>
      </c>
      <c r="H13" s="26">
        <f t="shared" si="5"/>
        <v>10397</v>
      </c>
      <c r="I13" s="72" t="s">
        <v>248</v>
      </c>
      <c r="J13" s="73" t="s">
        <v>249</v>
      </c>
      <c r="K13" s="72">
        <v>10397</v>
      </c>
      <c r="L13" s="72" t="s">
        <v>250</v>
      </c>
      <c r="M13" s="73" t="s">
        <v>241</v>
      </c>
      <c r="N13" s="73"/>
      <c r="O13" s="74" t="s">
        <v>242</v>
      </c>
      <c r="P13" s="75" t="s">
        <v>247</v>
      </c>
    </row>
    <row r="14" spans="1:16" ht="12.75" customHeight="1">
      <c r="A14" s="26" t="str">
        <f t="shared" si="0"/>
        <v>IBVS 247 </v>
      </c>
      <c r="B14" s="14" t="str">
        <f t="shared" si="1"/>
        <v>I</v>
      </c>
      <c r="C14" s="26">
        <f t="shared" si="2"/>
        <v>39735.705000000002</v>
      </c>
      <c r="D14" t="str">
        <f t="shared" si="3"/>
        <v>vis</v>
      </c>
      <c r="E14">
        <f>VLOOKUP(C14,Active!C$21:E$971,3,FALSE)</f>
        <v>10899.997012265538</v>
      </c>
      <c r="F14" s="14" t="s">
        <v>237</v>
      </c>
      <c r="G14" t="str">
        <f t="shared" si="4"/>
        <v>39735.705</v>
      </c>
      <c r="H14" s="26">
        <f t="shared" si="5"/>
        <v>10900</v>
      </c>
      <c r="I14" s="72" t="s">
        <v>251</v>
      </c>
      <c r="J14" s="73" t="s">
        <v>252</v>
      </c>
      <c r="K14" s="72">
        <v>10900</v>
      </c>
      <c r="L14" s="72" t="s">
        <v>253</v>
      </c>
      <c r="M14" s="73" t="s">
        <v>241</v>
      </c>
      <c r="N14" s="73"/>
      <c r="O14" s="74" t="s">
        <v>242</v>
      </c>
      <c r="P14" s="75" t="s">
        <v>254</v>
      </c>
    </row>
    <row r="15" spans="1:16" ht="12.75" customHeight="1">
      <c r="A15" s="26" t="str">
        <f t="shared" si="0"/>
        <v> AVSJ 3.69 </v>
      </c>
      <c r="B15" s="14" t="str">
        <f t="shared" si="1"/>
        <v>I</v>
      </c>
      <c r="C15" s="26">
        <f t="shared" si="2"/>
        <v>40028.733</v>
      </c>
      <c r="D15" t="str">
        <f t="shared" si="3"/>
        <v>vis</v>
      </c>
      <c r="E15">
        <f>VLOOKUP(C15,Active!C$21:E$971,3,FALSE)</f>
        <v>11414.991045584045</v>
      </c>
      <c r="F15" s="14" t="s">
        <v>237</v>
      </c>
      <c r="G15" t="str">
        <f t="shared" si="4"/>
        <v>40028.733</v>
      </c>
      <c r="H15" s="26">
        <f t="shared" si="5"/>
        <v>11415</v>
      </c>
      <c r="I15" s="72" t="s">
        <v>255</v>
      </c>
      <c r="J15" s="73" t="s">
        <v>256</v>
      </c>
      <c r="K15" s="72">
        <v>11415</v>
      </c>
      <c r="L15" s="72" t="s">
        <v>246</v>
      </c>
      <c r="M15" s="73" t="s">
        <v>241</v>
      </c>
      <c r="N15" s="73"/>
      <c r="O15" s="74" t="s">
        <v>257</v>
      </c>
      <c r="P15" s="74" t="s">
        <v>64</v>
      </c>
    </row>
    <row r="16" spans="1:16" ht="12.75" customHeight="1">
      <c r="A16" s="26" t="str">
        <f t="shared" si="0"/>
        <v> ORI 108 </v>
      </c>
      <c r="B16" s="14" t="str">
        <f t="shared" si="1"/>
        <v>I</v>
      </c>
      <c r="C16" s="26">
        <f t="shared" si="2"/>
        <v>40038.406000000003</v>
      </c>
      <c r="D16" t="str">
        <f t="shared" si="3"/>
        <v>vis</v>
      </c>
      <c r="E16">
        <f>VLOOKUP(C16,Active!C$21:E$971,3,FALSE)</f>
        <v>11431.991254725464</v>
      </c>
      <c r="F16" s="14" t="s">
        <v>237</v>
      </c>
      <c r="G16" t="str">
        <f t="shared" si="4"/>
        <v>40038.406</v>
      </c>
      <c r="H16" s="26">
        <f t="shared" si="5"/>
        <v>11432</v>
      </c>
      <c r="I16" s="72" t="s">
        <v>258</v>
      </c>
      <c r="J16" s="73" t="s">
        <v>259</v>
      </c>
      <c r="K16" s="72">
        <v>11432</v>
      </c>
      <c r="L16" s="72" t="s">
        <v>246</v>
      </c>
      <c r="M16" s="73" t="s">
        <v>241</v>
      </c>
      <c r="N16" s="73"/>
      <c r="O16" s="74" t="s">
        <v>260</v>
      </c>
      <c r="P16" s="74" t="s">
        <v>261</v>
      </c>
    </row>
    <row r="17" spans="1:16" ht="12.75" customHeight="1">
      <c r="A17" s="26" t="str">
        <f t="shared" si="0"/>
        <v> ORI 108 </v>
      </c>
      <c r="B17" s="14" t="str">
        <f t="shared" si="1"/>
        <v>I</v>
      </c>
      <c r="C17" s="26">
        <f t="shared" si="2"/>
        <v>40059.468000000001</v>
      </c>
      <c r="D17" t="str">
        <f t="shared" si="3"/>
        <v>vis</v>
      </c>
      <c r="E17">
        <f>VLOOKUP(C17,Active!C$21:E$971,3,FALSE)</f>
        <v>11469.007527333384</v>
      </c>
      <c r="F17" s="14" t="s">
        <v>237</v>
      </c>
      <c r="G17" t="str">
        <f t="shared" si="4"/>
        <v>40059.468</v>
      </c>
      <c r="H17" s="26">
        <f t="shared" si="5"/>
        <v>11469</v>
      </c>
      <c r="I17" s="72" t="s">
        <v>262</v>
      </c>
      <c r="J17" s="73" t="s">
        <v>263</v>
      </c>
      <c r="K17" s="72">
        <v>11469</v>
      </c>
      <c r="L17" s="72" t="s">
        <v>264</v>
      </c>
      <c r="M17" s="73" t="s">
        <v>241</v>
      </c>
      <c r="N17" s="73"/>
      <c r="O17" s="74" t="s">
        <v>260</v>
      </c>
      <c r="P17" s="74" t="s">
        <v>261</v>
      </c>
    </row>
    <row r="18" spans="1:16" ht="12.75" customHeight="1">
      <c r="A18" s="26" t="str">
        <f t="shared" si="0"/>
        <v> ORI 108 </v>
      </c>
      <c r="B18" s="14" t="str">
        <f t="shared" si="1"/>
        <v>I</v>
      </c>
      <c r="C18" s="26">
        <f t="shared" si="2"/>
        <v>40063.438999999998</v>
      </c>
      <c r="D18" t="str">
        <f t="shared" si="3"/>
        <v>vis</v>
      </c>
      <c r="E18">
        <f>VLOOKUP(C18,Active!C$21:E$971,3,FALSE)</f>
        <v>11475.986523560046</v>
      </c>
      <c r="F18" s="14" t="s">
        <v>237</v>
      </c>
      <c r="G18" t="str">
        <f t="shared" si="4"/>
        <v>40063.439</v>
      </c>
      <c r="H18" s="26">
        <f t="shared" si="5"/>
        <v>11476</v>
      </c>
      <c r="I18" s="72" t="s">
        <v>265</v>
      </c>
      <c r="J18" s="73" t="s">
        <v>266</v>
      </c>
      <c r="K18" s="72">
        <v>11476</v>
      </c>
      <c r="L18" s="72" t="s">
        <v>267</v>
      </c>
      <c r="M18" s="73" t="s">
        <v>241</v>
      </c>
      <c r="N18" s="73"/>
      <c r="O18" s="74" t="s">
        <v>260</v>
      </c>
      <c r="P18" s="74" t="s">
        <v>261</v>
      </c>
    </row>
    <row r="19" spans="1:16" ht="12.75" customHeight="1">
      <c r="A19" s="26" t="str">
        <f t="shared" si="0"/>
        <v> ORI 109 </v>
      </c>
      <c r="B19" s="14" t="str">
        <f t="shared" si="1"/>
        <v>I</v>
      </c>
      <c r="C19" s="26">
        <f t="shared" si="2"/>
        <v>40088.493999999999</v>
      </c>
      <c r="D19" t="str">
        <f t="shared" si="3"/>
        <v>vis</v>
      </c>
      <c r="E19">
        <f>VLOOKUP(C19,Active!C$21:E$971,3,FALSE)</f>
        <v>11520.020457193677</v>
      </c>
      <c r="F19" s="14" t="s">
        <v>237</v>
      </c>
      <c r="G19" t="str">
        <f t="shared" si="4"/>
        <v>40088.494</v>
      </c>
      <c r="H19" s="26">
        <f t="shared" si="5"/>
        <v>11520</v>
      </c>
      <c r="I19" s="72" t="s">
        <v>268</v>
      </c>
      <c r="J19" s="73" t="s">
        <v>269</v>
      </c>
      <c r="K19" s="72">
        <v>11520</v>
      </c>
      <c r="L19" s="72" t="s">
        <v>270</v>
      </c>
      <c r="M19" s="73" t="s">
        <v>241</v>
      </c>
      <c r="N19" s="73"/>
      <c r="O19" s="74" t="s">
        <v>260</v>
      </c>
      <c r="P19" s="74" t="s">
        <v>271</v>
      </c>
    </row>
    <row r="20" spans="1:16" ht="12.75" customHeight="1">
      <c r="A20" s="26" t="str">
        <f t="shared" si="0"/>
        <v> ORI 110 </v>
      </c>
      <c r="B20" s="14" t="str">
        <f t="shared" si="1"/>
        <v>I</v>
      </c>
      <c r="C20" s="26">
        <f t="shared" si="2"/>
        <v>40141.381999999998</v>
      </c>
      <c r="D20" t="str">
        <f t="shared" si="3"/>
        <v>vis</v>
      </c>
      <c r="E20">
        <f>VLOOKUP(C20,Active!C$21:E$971,3,FALSE)</f>
        <v>11612.970634085132</v>
      </c>
      <c r="F20" s="14" t="str">
        <f>LEFT(M20,1)</f>
        <v>V</v>
      </c>
      <c r="G20" t="str">
        <f t="shared" si="4"/>
        <v>40141.382</v>
      </c>
      <c r="H20" s="26">
        <f t="shared" si="5"/>
        <v>11613</v>
      </c>
      <c r="I20" s="72" t="s">
        <v>272</v>
      </c>
      <c r="J20" s="73" t="s">
        <v>273</v>
      </c>
      <c r="K20" s="72">
        <v>11613</v>
      </c>
      <c r="L20" s="72" t="s">
        <v>274</v>
      </c>
      <c r="M20" s="73" t="s">
        <v>241</v>
      </c>
      <c r="N20" s="73"/>
      <c r="O20" s="74" t="s">
        <v>260</v>
      </c>
      <c r="P20" s="74" t="s">
        <v>275</v>
      </c>
    </row>
    <row r="21" spans="1:16" ht="12.75" customHeight="1">
      <c r="A21" s="26" t="str">
        <f t="shared" si="0"/>
        <v> ORI 110 </v>
      </c>
      <c r="B21" s="14" t="str">
        <f t="shared" si="1"/>
        <v>I</v>
      </c>
      <c r="C21" s="26">
        <f t="shared" si="2"/>
        <v>40149.366999999998</v>
      </c>
      <c r="D21" t="str">
        <f t="shared" si="3"/>
        <v>vis</v>
      </c>
      <c r="E21">
        <f>VLOOKUP(C21,Active!C$21:E$971,3,FALSE)</f>
        <v>11627.00419864568</v>
      </c>
      <c r="F21" s="14" t="str">
        <f>LEFT(M21,1)</f>
        <v>V</v>
      </c>
      <c r="G21" t="str">
        <f t="shared" si="4"/>
        <v>40149.367</v>
      </c>
      <c r="H21" s="26">
        <f t="shared" si="5"/>
        <v>11627</v>
      </c>
      <c r="I21" s="72" t="s">
        <v>276</v>
      </c>
      <c r="J21" s="73" t="s">
        <v>277</v>
      </c>
      <c r="K21" s="72">
        <v>11627</v>
      </c>
      <c r="L21" s="72" t="s">
        <v>278</v>
      </c>
      <c r="M21" s="73" t="s">
        <v>241</v>
      </c>
      <c r="N21" s="73"/>
      <c r="O21" s="74" t="s">
        <v>279</v>
      </c>
      <c r="P21" s="74" t="s">
        <v>275</v>
      </c>
    </row>
    <row r="22" spans="1:16" ht="12.75" customHeight="1">
      <c r="A22" s="26" t="str">
        <f t="shared" si="0"/>
        <v> ORI 110 </v>
      </c>
      <c r="B22" s="14" t="str">
        <f t="shared" si="1"/>
        <v>I</v>
      </c>
      <c r="C22" s="26">
        <f t="shared" si="2"/>
        <v>40157.328999999998</v>
      </c>
      <c r="D22" t="str">
        <f t="shared" si="3"/>
        <v>vis</v>
      </c>
      <c r="E22">
        <f>VLOOKUP(C22,Active!C$21:E$971,3,FALSE)</f>
        <v>11640.997340916323</v>
      </c>
      <c r="F22" s="14" t="str">
        <f>LEFT(M22,1)</f>
        <v>V</v>
      </c>
      <c r="G22" t="str">
        <f t="shared" si="4"/>
        <v>40157.329</v>
      </c>
      <c r="H22" s="26">
        <f t="shared" si="5"/>
        <v>11641</v>
      </c>
      <c r="I22" s="72" t="s">
        <v>280</v>
      </c>
      <c r="J22" s="73" t="s">
        <v>281</v>
      </c>
      <c r="K22" s="72">
        <v>11641</v>
      </c>
      <c r="L22" s="72" t="s">
        <v>253</v>
      </c>
      <c r="M22" s="73" t="s">
        <v>241</v>
      </c>
      <c r="N22" s="73"/>
      <c r="O22" s="74" t="s">
        <v>260</v>
      </c>
      <c r="P22" s="74" t="s">
        <v>275</v>
      </c>
    </row>
    <row r="23" spans="1:16" ht="12.75" customHeight="1">
      <c r="A23" s="26" t="str">
        <f t="shared" si="0"/>
        <v> ORI 113 </v>
      </c>
      <c r="B23" s="14" t="str">
        <f t="shared" si="1"/>
        <v>I</v>
      </c>
      <c r="C23" s="26">
        <f t="shared" si="2"/>
        <v>40344.527999999998</v>
      </c>
      <c r="D23" t="str">
        <f t="shared" si="3"/>
        <v>vis</v>
      </c>
      <c r="E23">
        <f>VLOOKUP(C23,Active!C$21:E$971,3,FALSE)</f>
        <v>11969.997873436056</v>
      </c>
      <c r="F23" s="14" t="s">
        <v>237</v>
      </c>
      <c r="G23" t="str">
        <f t="shared" si="4"/>
        <v>40344.528</v>
      </c>
      <c r="H23" s="26">
        <f t="shared" si="5"/>
        <v>11970</v>
      </c>
      <c r="I23" s="72" t="s">
        <v>282</v>
      </c>
      <c r="J23" s="73" t="s">
        <v>283</v>
      </c>
      <c r="K23" s="72">
        <v>11970</v>
      </c>
      <c r="L23" s="72" t="s">
        <v>284</v>
      </c>
      <c r="M23" s="73" t="s">
        <v>241</v>
      </c>
      <c r="N23" s="73"/>
      <c r="O23" s="74" t="s">
        <v>285</v>
      </c>
      <c r="P23" s="74" t="s">
        <v>286</v>
      </c>
    </row>
    <row r="24" spans="1:16" ht="12.75" customHeight="1">
      <c r="A24" s="26" t="str">
        <f t="shared" si="0"/>
        <v> ORI 113 </v>
      </c>
      <c r="B24" s="14" t="str">
        <f t="shared" si="1"/>
        <v>I</v>
      </c>
      <c r="C24" s="26">
        <f t="shared" si="2"/>
        <v>40344.536999999997</v>
      </c>
      <c r="D24" t="str">
        <f t="shared" si="3"/>
        <v>vis</v>
      </c>
      <c r="E24">
        <f>VLOOKUP(C24,Active!C$21:E$971,3,FALSE)</f>
        <v>11970.013690853841</v>
      </c>
      <c r="F24" s="14" t="s">
        <v>237</v>
      </c>
      <c r="G24" t="str">
        <f t="shared" si="4"/>
        <v>40344.537</v>
      </c>
      <c r="H24" s="26">
        <f t="shared" si="5"/>
        <v>11970</v>
      </c>
      <c r="I24" s="72" t="s">
        <v>287</v>
      </c>
      <c r="J24" s="73" t="s">
        <v>288</v>
      </c>
      <c r="K24" s="72">
        <v>11970</v>
      </c>
      <c r="L24" s="72" t="s">
        <v>289</v>
      </c>
      <c r="M24" s="73" t="s">
        <v>241</v>
      </c>
      <c r="N24" s="73"/>
      <c r="O24" s="74" t="s">
        <v>260</v>
      </c>
      <c r="P24" s="74" t="s">
        <v>286</v>
      </c>
    </row>
    <row r="25" spans="1:16" ht="12.75" customHeight="1">
      <c r="A25" s="26" t="str">
        <f t="shared" si="0"/>
        <v> ORI 113 </v>
      </c>
      <c r="B25" s="14" t="str">
        <f t="shared" si="1"/>
        <v>I</v>
      </c>
      <c r="C25" s="26">
        <f t="shared" si="2"/>
        <v>40364.449000000001</v>
      </c>
      <c r="D25" t="str">
        <f t="shared" si="3"/>
        <v>vis</v>
      </c>
      <c r="E25">
        <f>VLOOKUP(C25,Active!C$21:E$971,3,FALSE)</f>
        <v>12005.008848966514</v>
      </c>
      <c r="F25" s="14" t="s">
        <v>237</v>
      </c>
      <c r="G25" t="str">
        <f t="shared" si="4"/>
        <v>40364.449</v>
      </c>
      <c r="H25" s="26">
        <f t="shared" si="5"/>
        <v>12005</v>
      </c>
      <c r="I25" s="72" t="s">
        <v>290</v>
      </c>
      <c r="J25" s="73" t="s">
        <v>291</v>
      </c>
      <c r="K25" s="72">
        <v>12005</v>
      </c>
      <c r="L25" s="72" t="s">
        <v>240</v>
      </c>
      <c r="M25" s="73" t="s">
        <v>241</v>
      </c>
      <c r="N25" s="73"/>
      <c r="O25" s="74" t="s">
        <v>285</v>
      </c>
      <c r="P25" s="74" t="s">
        <v>286</v>
      </c>
    </row>
    <row r="26" spans="1:16" ht="12.75" customHeight="1">
      <c r="A26" s="26" t="str">
        <f t="shared" si="0"/>
        <v> ORI 113 </v>
      </c>
      <c r="B26" s="14" t="str">
        <f t="shared" si="1"/>
        <v>I</v>
      </c>
      <c r="C26" s="26">
        <f t="shared" si="2"/>
        <v>40365.588000000003</v>
      </c>
      <c r="D26" t="str">
        <f t="shared" si="3"/>
        <v>vis</v>
      </c>
      <c r="E26">
        <f>VLOOKUP(C26,Active!C$21:E$971,3,FALSE)</f>
        <v>12007.010631062256</v>
      </c>
      <c r="F26" s="14" t="s">
        <v>237</v>
      </c>
      <c r="G26" t="str">
        <f t="shared" si="4"/>
        <v>40365.588</v>
      </c>
      <c r="H26" s="26">
        <f t="shared" si="5"/>
        <v>12007</v>
      </c>
      <c r="I26" s="72" t="s">
        <v>292</v>
      </c>
      <c r="J26" s="73" t="s">
        <v>293</v>
      </c>
      <c r="K26" s="72">
        <v>12007</v>
      </c>
      <c r="L26" s="72" t="s">
        <v>294</v>
      </c>
      <c r="M26" s="73" t="s">
        <v>241</v>
      </c>
      <c r="N26" s="73"/>
      <c r="O26" s="74" t="s">
        <v>285</v>
      </c>
      <c r="P26" s="74" t="s">
        <v>286</v>
      </c>
    </row>
    <row r="27" spans="1:16" ht="12.75" customHeight="1">
      <c r="A27" s="26" t="str">
        <f t="shared" si="0"/>
        <v> ORI 113 </v>
      </c>
      <c r="B27" s="14" t="str">
        <f t="shared" si="1"/>
        <v>I</v>
      </c>
      <c r="C27" s="26">
        <f t="shared" si="2"/>
        <v>40381.514000000003</v>
      </c>
      <c r="D27" t="str">
        <f t="shared" si="3"/>
        <v>vis</v>
      </c>
      <c r="E27">
        <f>VLOOKUP(C27,Active!C$21:E$971,3,FALSE)</f>
        <v>12035.000430585273</v>
      </c>
      <c r="F27" s="14" t="s">
        <v>237</v>
      </c>
      <c r="G27" t="str">
        <f t="shared" si="4"/>
        <v>40381.514</v>
      </c>
      <c r="H27" s="26">
        <f t="shared" si="5"/>
        <v>12035</v>
      </c>
      <c r="I27" s="72" t="s">
        <v>295</v>
      </c>
      <c r="J27" s="73" t="s">
        <v>296</v>
      </c>
      <c r="K27" s="72">
        <v>12035</v>
      </c>
      <c r="L27" s="72" t="s">
        <v>297</v>
      </c>
      <c r="M27" s="73" t="s">
        <v>241</v>
      </c>
      <c r="N27" s="73"/>
      <c r="O27" s="74" t="s">
        <v>285</v>
      </c>
      <c r="P27" s="74" t="s">
        <v>286</v>
      </c>
    </row>
    <row r="28" spans="1:16" ht="12.75" customHeight="1">
      <c r="A28" s="26" t="str">
        <f t="shared" si="0"/>
        <v> ORI 114 </v>
      </c>
      <c r="B28" s="14" t="str">
        <f t="shared" si="1"/>
        <v>I</v>
      </c>
      <c r="C28" s="26">
        <f t="shared" si="2"/>
        <v>40402.572999999997</v>
      </c>
      <c r="D28" t="str">
        <f t="shared" si="3"/>
        <v>vis</v>
      </c>
      <c r="E28">
        <f>VLOOKUP(C28,Active!C$21:E$971,3,FALSE)</f>
        <v>12072.011430720588</v>
      </c>
      <c r="F28" s="14" t="s">
        <v>237</v>
      </c>
      <c r="G28" t="str">
        <f t="shared" si="4"/>
        <v>40402.573</v>
      </c>
      <c r="H28" s="26">
        <f t="shared" si="5"/>
        <v>12072</v>
      </c>
      <c r="I28" s="72" t="s">
        <v>298</v>
      </c>
      <c r="J28" s="73" t="s">
        <v>299</v>
      </c>
      <c r="K28" s="72">
        <v>12072</v>
      </c>
      <c r="L28" s="72" t="s">
        <v>300</v>
      </c>
      <c r="M28" s="73" t="s">
        <v>241</v>
      </c>
      <c r="N28" s="73"/>
      <c r="O28" s="74" t="s">
        <v>285</v>
      </c>
      <c r="P28" s="74" t="s">
        <v>301</v>
      </c>
    </row>
    <row r="29" spans="1:16" ht="12.75" customHeight="1">
      <c r="A29" s="26" t="str">
        <f t="shared" si="0"/>
        <v> ORI 115 </v>
      </c>
      <c r="B29" s="14" t="str">
        <f t="shared" si="1"/>
        <v>I</v>
      </c>
      <c r="C29" s="26">
        <f t="shared" si="2"/>
        <v>40495.313999999998</v>
      </c>
      <c r="D29" t="str">
        <f t="shared" si="3"/>
        <v>vis</v>
      </c>
      <c r="E29">
        <f>VLOOKUP(C29,Active!C$21:E$971,3,FALSE)</f>
        <v>12235.002891072476</v>
      </c>
      <c r="F29" s="14" t="s">
        <v>237</v>
      </c>
      <c r="G29" t="str">
        <f t="shared" si="4"/>
        <v>40495.314</v>
      </c>
      <c r="H29" s="26">
        <f t="shared" si="5"/>
        <v>12235</v>
      </c>
      <c r="I29" s="72" t="s">
        <v>302</v>
      </c>
      <c r="J29" s="73" t="s">
        <v>303</v>
      </c>
      <c r="K29" s="72">
        <v>12235</v>
      </c>
      <c r="L29" s="72" t="s">
        <v>278</v>
      </c>
      <c r="M29" s="73" t="s">
        <v>241</v>
      </c>
      <c r="N29" s="73"/>
      <c r="O29" s="74" t="s">
        <v>285</v>
      </c>
      <c r="P29" s="74" t="s">
        <v>304</v>
      </c>
    </row>
    <row r="30" spans="1:16" ht="12.75" customHeight="1">
      <c r="A30" s="26" t="str">
        <f t="shared" si="0"/>
        <v> ORI 115 </v>
      </c>
      <c r="B30" s="14" t="str">
        <f t="shared" si="1"/>
        <v>I</v>
      </c>
      <c r="C30" s="26">
        <f t="shared" si="2"/>
        <v>40504.406000000003</v>
      </c>
      <c r="D30" t="str">
        <f t="shared" si="3"/>
        <v>vis</v>
      </c>
      <c r="E30">
        <f>VLOOKUP(C30,Active!C$21:E$971,3,FALSE)</f>
        <v>12250.981998021076</v>
      </c>
      <c r="F30" s="14" t="s">
        <v>237</v>
      </c>
      <c r="G30" t="str">
        <f t="shared" si="4"/>
        <v>40504.406</v>
      </c>
      <c r="H30" s="26">
        <f t="shared" si="5"/>
        <v>12251</v>
      </c>
      <c r="I30" s="72" t="s">
        <v>305</v>
      </c>
      <c r="J30" s="73" t="s">
        <v>306</v>
      </c>
      <c r="K30" s="72">
        <v>12251</v>
      </c>
      <c r="L30" s="72" t="s">
        <v>307</v>
      </c>
      <c r="M30" s="73" t="s">
        <v>241</v>
      </c>
      <c r="N30" s="73"/>
      <c r="O30" s="74" t="s">
        <v>279</v>
      </c>
      <c r="P30" s="74" t="s">
        <v>304</v>
      </c>
    </row>
    <row r="31" spans="1:16" ht="12.75" customHeight="1">
      <c r="A31" s="26" t="str">
        <f t="shared" si="0"/>
        <v> ORI 115 </v>
      </c>
      <c r="B31" s="14" t="str">
        <f t="shared" si="1"/>
        <v>I</v>
      </c>
      <c r="C31" s="26">
        <f t="shared" si="2"/>
        <v>40507.258000000002</v>
      </c>
      <c r="D31" t="str">
        <f t="shared" si="3"/>
        <v>vis</v>
      </c>
      <c r="E31">
        <f>VLOOKUP(C31,Active!C$21:E$971,3,FALSE)</f>
        <v>12255.994361969311</v>
      </c>
      <c r="F31" s="14" t="s">
        <v>237</v>
      </c>
      <c r="G31" t="str">
        <f t="shared" si="4"/>
        <v>40507.258</v>
      </c>
      <c r="H31" s="26">
        <f t="shared" si="5"/>
        <v>12256</v>
      </c>
      <c r="I31" s="72" t="s">
        <v>308</v>
      </c>
      <c r="J31" s="73" t="s">
        <v>309</v>
      </c>
      <c r="K31" s="72">
        <v>12256</v>
      </c>
      <c r="L31" s="72" t="s">
        <v>310</v>
      </c>
      <c r="M31" s="73" t="s">
        <v>241</v>
      </c>
      <c r="N31" s="73"/>
      <c r="O31" s="74" t="s">
        <v>285</v>
      </c>
      <c r="P31" s="74" t="s">
        <v>304</v>
      </c>
    </row>
    <row r="32" spans="1:16" ht="12.75" customHeight="1">
      <c r="A32" s="26" t="str">
        <f t="shared" si="0"/>
        <v> ORI 116 </v>
      </c>
      <c r="B32" s="14" t="str">
        <f t="shared" si="1"/>
        <v>I</v>
      </c>
      <c r="C32" s="26">
        <f t="shared" si="2"/>
        <v>40528.311999999998</v>
      </c>
      <c r="D32" t="str">
        <f t="shared" si="3"/>
        <v>vis</v>
      </c>
      <c r="E32">
        <f>VLOOKUP(C32,Active!C$21:E$971,3,FALSE)</f>
        <v>12292.996574650306</v>
      </c>
      <c r="F32" s="14" t="s">
        <v>237</v>
      </c>
      <c r="G32" t="str">
        <f t="shared" si="4"/>
        <v>40528.312</v>
      </c>
      <c r="H32" s="26">
        <f t="shared" si="5"/>
        <v>12293</v>
      </c>
      <c r="I32" s="72" t="s">
        <v>311</v>
      </c>
      <c r="J32" s="73" t="s">
        <v>312</v>
      </c>
      <c r="K32" s="72">
        <v>12293</v>
      </c>
      <c r="L32" s="72" t="s">
        <v>253</v>
      </c>
      <c r="M32" s="73" t="s">
        <v>241</v>
      </c>
      <c r="N32" s="73"/>
      <c r="O32" s="74" t="s">
        <v>313</v>
      </c>
      <c r="P32" s="74" t="s">
        <v>314</v>
      </c>
    </row>
    <row r="33" spans="1:16" ht="12.75" customHeight="1">
      <c r="A33" s="26" t="str">
        <f t="shared" si="0"/>
        <v> ORI 116 </v>
      </c>
      <c r="B33" s="14" t="str">
        <f t="shared" si="1"/>
        <v>I</v>
      </c>
      <c r="C33" s="26">
        <f t="shared" si="2"/>
        <v>40565.298000000003</v>
      </c>
      <c r="D33" t="str">
        <f t="shared" si="3"/>
        <v>vis</v>
      </c>
      <c r="E33">
        <f>VLOOKUP(C33,Active!C$21:E$971,3,FALSE)</f>
        <v>12357.999131799523</v>
      </c>
      <c r="F33" s="14" t="s">
        <v>237</v>
      </c>
      <c r="G33" t="str">
        <f t="shared" si="4"/>
        <v>40565.298</v>
      </c>
      <c r="H33" s="26">
        <f t="shared" si="5"/>
        <v>12358</v>
      </c>
      <c r="I33" s="72" t="s">
        <v>315</v>
      </c>
      <c r="J33" s="73" t="s">
        <v>316</v>
      </c>
      <c r="K33" s="72">
        <v>12358</v>
      </c>
      <c r="L33" s="72" t="s">
        <v>250</v>
      </c>
      <c r="M33" s="73" t="s">
        <v>241</v>
      </c>
      <c r="N33" s="73"/>
      <c r="O33" s="74" t="s">
        <v>285</v>
      </c>
      <c r="P33" s="74" t="s">
        <v>314</v>
      </c>
    </row>
    <row r="34" spans="1:16" ht="12.75" customHeight="1">
      <c r="A34" s="26" t="str">
        <f t="shared" si="0"/>
        <v> ORI 119 </v>
      </c>
      <c r="B34" s="14" t="str">
        <f t="shared" si="1"/>
        <v>I</v>
      </c>
      <c r="C34" s="26">
        <f t="shared" si="2"/>
        <v>40711.534</v>
      </c>
      <c r="D34" t="str">
        <f t="shared" si="3"/>
        <v>vis</v>
      </c>
      <c r="E34">
        <f>VLOOKUP(C34,Active!C$21:E$971,3,FALSE)</f>
        <v>12615.007565998181</v>
      </c>
      <c r="F34" s="14" t="s">
        <v>237</v>
      </c>
      <c r="G34" t="str">
        <f t="shared" si="4"/>
        <v>40711.534</v>
      </c>
      <c r="H34" s="26">
        <f t="shared" si="5"/>
        <v>12615</v>
      </c>
      <c r="I34" s="72" t="s">
        <v>317</v>
      </c>
      <c r="J34" s="73" t="s">
        <v>318</v>
      </c>
      <c r="K34" s="72">
        <v>12615</v>
      </c>
      <c r="L34" s="72" t="s">
        <v>264</v>
      </c>
      <c r="M34" s="73" t="s">
        <v>241</v>
      </c>
      <c r="N34" s="73"/>
      <c r="O34" s="74" t="s">
        <v>260</v>
      </c>
      <c r="P34" s="74" t="s">
        <v>319</v>
      </c>
    </row>
    <row r="35" spans="1:16" ht="12.75" customHeight="1">
      <c r="A35" s="26" t="str">
        <f t="shared" si="0"/>
        <v> ORI 119 </v>
      </c>
      <c r="B35" s="14" t="str">
        <f t="shared" si="1"/>
        <v>I</v>
      </c>
      <c r="C35" s="26">
        <f t="shared" si="2"/>
        <v>40731.442000000003</v>
      </c>
      <c r="D35" t="str">
        <f t="shared" si="3"/>
        <v>vis</v>
      </c>
      <c r="E35">
        <f>VLOOKUP(C35,Active!C$21:E$971,3,FALSE)</f>
        <v>12649.99569414739</v>
      </c>
      <c r="F35" s="14" t="s">
        <v>237</v>
      </c>
      <c r="G35" t="str">
        <f t="shared" si="4"/>
        <v>40731.442</v>
      </c>
      <c r="H35" s="26">
        <f t="shared" si="5"/>
        <v>12650</v>
      </c>
      <c r="I35" s="72" t="s">
        <v>320</v>
      </c>
      <c r="J35" s="73" t="s">
        <v>321</v>
      </c>
      <c r="K35" s="72">
        <v>12650</v>
      </c>
      <c r="L35" s="72" t="s">
        <v>253</v>
      </c>
      <c r="M35" s="73" t="s">
        <v>241</v>
      </c>
      <c r="N35" s="73"/>
      <c r="O35" s="74" t="s">
        <v>260</v>
      </c>
      <c r="P35" s="74" t="s">
        <v>319</v>
      </c>
    </row>
    <row r="36" spans="1:16" ht="12.75" customHeight="1">
      <c r="A36" s="26" t="str">
        <f t="shared" si="0"/>
        <v> ORI 119 </v>
      </c>
      <c r="B36" s="14" t="str">
        <f t="shared" si="1"/>
        <v>I</v>
      </c>
      <c r="C36" s="26">
        <f t="shared" si="2"/>
        <v>40731.445</v>
      </c>
      <c r="D36" t="str">
        <f t="shared" si="3"/>
        <v>vis</v>
      </c>
      <c r="E36">
        <f>VLOOKUP(C36,Active!C$21:E$971,3,FALSE)</f>
        <v>12650.00096661998</v>
      </c>
      <c r="F36" s="14" t="s">
        <v>237</v>
      </c>
      <c r="G36" t="str">
        <f t="shared" si="4"/>
        <v>40731.445</v>
      </c>
      <c r="H36" s="26">
        <f t="shared" si="5"/>
        <v>12650</v>
      </c>
      <c r="I36" s="72" t="s">
        <v>322</v>
      </c>
      <c r="J36" s="73" t="s">
        <v>323</v>
      </c>
      <c r="K36" s="72">
        <v>12650</v>
      </c>
      <c r="L36" s="72" t="s">
        <v>324</v>
      </c>
      <c r="M36" s="73" t="s">
        <v>241</v>
      </c>
      <c r="N36" s="73"/>
      <c r="O36" s="74" t="s">
        <v>285</v>
      </c>
      <c r="P36" s="74" t="s">
        <v>319</v>
      </c>
    </row>
    <row r="37" spans="1:16" ht="12.75" customHeight="1">
      <c r="A37" s="26" t="str">
        <f t="shared" si="0"/>
        <v> ORI 119 </v>
      </c>
      <c r="B37" s="14" t="str">
        <f t="shared" si="1"/>
        <v>I</v>
      </c>
      <c r="C37" s="26">
        <f t="shared" si="2"/>
        <v>40735.425000000003</v>
      </c>
      <c r="D37" t="str">
        <f t="shared" si="3"/>
        <v>vis</v>
      </c>
      <c r="E37">
        <f>VLOOKUP(C37,Active!C$21:E$971,3,FALSE)</f>
        <v>12656.995780264442</v>
      </c>
      <c r="F37" s="14" t="s">
        <v>237</v>
      </c>
      <c r="G37" t="str">
        <f t="shared" si="4"/>
        <v>40735.425</v>
      </c>
      <c r="H37" s="26">
        <f t="shared" si="5"/>
        <v>12657</v>
      </c>
      <c r="I37" s="72" t="s">
        <v>325</v>
      </c>
      <c r="J37" s="73" t="s">
        <v>326</v>
      </c>
      <c r="K37" s="72">
        <v>12657</v>
      </c>
      <c r="L37" s="72" t="s">
        <v>253</v>
      </c>
      <c r="M37" s="73" t="s">
        <v>241</v>
      </c>
      <c r="N37" s="73"/>
      <c r="O37" s="74" t="s">
        <v>285</v>
      </c>
      <c r="P37" s="74" t="s">
        <v>319</v>
      </c>
    </row>
    <row r="38" spans="1:16" ht="12.75" customHeight="1">
      <c r="A38" s="26" t="str">
        <f t="shared" si="0"/>
        <v> ORI 119 </v>
      </c>
      <c r="B38" s="14" t="str">
        <f t="shared" si="1"/>
        <v>I</v>
      </c>
      <c r="C38" s="26">
        <f t="shared" si="2"/>
        <v>40735.432999999997</v>
      </c>
      <c r="D38" t="str">
        <f t="shared" si="3"/>
        <v>vis</v>
      </c>
      <c r="E38">
        <f>VLOOKUP(C38,Active!C$21:E$971,3,FALSE)</f>
        <v>12657.009840191356</v>
      </c>
      <c r="F38" s="14" t="s">
        <v>237</v>
      </c>
      <c r="G38" t="str">
        <f t="shared" si="4"/>
        <v>40735.433</v>
      </c>
      <c r="H38" s="26">
        <f t="shared" si="5"/>
        <v>12657</v>
      </c>
      <c r="I38" s="72" t="s">
        <v>327</v>
      </c>
      <c r="J38" s="73" t="s">
        <v>328</v>
      </c>
      <c r="K38" s="72">
        <v>12657</v>
      </c>
      <c r="L38" s="72" t="s">
        <v>294</v>
      </c>
      <c r="M38" s="73" t="s">
        <v>241</v>
      </c>
      <c r="N38" s="73"/>
      <c r="O38" s="74" t="s">
        <v>260</v>
      </c>
      <c r="P38" s="74" t="s">
        <v>319</v>
      </c>
    </row>
    <row r="39" spans="1:16" ht="12.75" customHeight="1">
      <c r="A39" s="26" t="str">
        <f t="shared" si="0"/>
        <v> ORI 119 </v>
      </c>
      <c r="B39" s="14" t="str">
        <f t="shared" si="1"/>
        <v>I</v>
      </c>
      <c r="C39" s="26">
        <f t="shared" si="2"/>
        <v>40740.546999999999</v>
      </c>
      <c r="D39" t="str">
        <f t="shared" si="3"/>
        <v>vis</v>
      </c>
      <c r="E39">
        <f>VLOOKUP(C39,Active!C$21:E$971,3,FALSE)</f>
        <v>12665.997648477225</v>
      </c>
      <c r="F39" s="14" t="s">
        <v>237</v>
      </c>
      <c r="G39" t="str">
        <f t="shared" si="4"/>
        <v>40740.547</v>
      </c>
      <c r="H39" s="26">
        <f t="shared" si="5"/>
        <v>12666</v>
      </c>
      <c r="I39" s="72" t="s">
        <v>329</v>
      </c>
      <c r="J39" s="73" t="s">
        <v>330</v>
      </c>
      <c r="K39" s="72">
        <v>12666</v>
      </c>
      <c r="L39" s="72" t="s">
        <v>284</v>
      </c>
      <c r="M39" s="73" t="s">
        <v>241</v>
      </c>
      <c r="N39" s="73"/>
      <c r="O39" s="74" t="s">
        <v>285</v>
      </c>
      <c r="P39" s="74" t="s">
        <v>319</v>
      </c>
    </row>
    <row r="40" spans="1:16" ht="12.75" customHeight="1">
      <c r="A40" s="26" t="str">
        <f t="shared" si="0"/>
        <v> ORI 120 </v>
      </c>
      <c r="B40" s="14" t="str">
        <f t="shared" si="1"/>
        <v>I</v>
      </c>
      <c r="C40" s="26">
        <f t="shared" si="2"/>
        <v>40768.423000000003</v>
      </c>
      <c r="D40" t="str">
        <f t="shared" si="3"/>
        <v>vis</v>
      </c>
      <c r="E40">
        <f>VLOOKUP(C40,Active!C$21:E$971,3,FALSE)</f>
        <v>12714.989463842272</v>
      </c>
      <c r="F40" s="14" t="s">
        <v>237</v>
      </c>
      <c r="G40" t="str">
        <f t="shared" si="4"/>
        <v>40768.423</v>
      </c>
      <c r="H40" s="26">
        <f t="shared" si="5"/>
        <v>12715</v>
      </c>
      <c r="I40" s="72" t="s">
        <v>331</v>
      </c>
      <c r="J40" s="73" t="s">
        <v>332</v>
      </c>
      <c r="K40" s="72">
        <v>12715</v>
      </c>
      <c r="L40" s="72" t="s">
        <v>333</v>
      </c>
      <c r="M40" s="73" t="s">
        <v>241</v>
      </c>
      <c r="N40" s="73"/>
      <c r="O40" s="74" t="s">
        <v>260</v>
      </c>
      <c r="P40" s="74" t="s">
        <v>334</v>
      </c>
    </row>
    <row r="41" spans="1:16" ht="12.75" customHeight="1">
      <c r="A41" s="26" t="str">
        <f t="shared" si="0"/>
        <v> ORI 120 </v>
      </c>
      <c r="B41" s="14" t="str">
        <f t="shared" si="1"/>
        <v>I</v>
      </c>
      <c r="C41" s="26">
        <f t="shared" si="2"/>
        <v>40805.408000000003</v>
      </c>
      <c r="D41" t="str">
        <f t="shared" si="3"/>
        <v>vis</v>
      </c>
      <c r="E41">
        <f>VLOOKUP(C41,Active!C$21:E$971,3,FALSE)</f>
        <v>12779.990263500616</v>
      </c>
      <c r="F41" s="14" t="s">
        <v>237</v>
      </c>
      <c r="G41" t="str">
        <f t="shared" si="4"/>
        <v>40805.408</v>
      </c>
      <c r="H41" s="26">
        <f t="shared" si="5"/>
        <v>12780</v>
      </c>
      <c r="I41" s="72" t="s">
        <v>335</v>
      </c>
      <c r="J41" s="73" t="s">
        <v>336</v>
      </c>
      <c r="K41" s="72">
        <v>12780</v>
      </c>
      <c r="L41" s="72" t="s">
        <v>333</v>
      </c>
      <c r="M41" s="73" t="s">
        <v>241</v>
      </c>
      <c r="N41" s="73"/>
      <c r="O41" s="74" t="s">
        <v>285</v>
      </c>
      <c r="P41" s="74" t="s">
        <v>334</v>
      </c>
    </row>
    <row r="42" spans="1:16" ht="12.75" customHeight="1">
      <c r="A42" s="26" t="str">
        <f t="shared" si="0"/>
        <v> ORI 121 </v>
      </c>
      <c r="B42" s="14" t="str">
        <f t="shared" si="1"/>
        <v>I</v>
      </c>
      <c r="C42" s="26">
        <f t="shared" si="2"/>
        <v>40839.550000000003</v>
      </c>
      <c r="D42" t="str">
        <f t="shared" si="3"/>
        <v>vis</v>
      </c>
      <c r="E42">
        <f>VLOOKUP(C42,Active!C$21:E$971,3,FALSE)</f>
        <v>12839.994516628511</v>
      </c>
      <c r="F42" s="14" t="s">
        <v>237</v>
      </c>
      <c r="G42" t="str">
        <f t="shared" si="4"/>
        <v>40839.550</v>
      </c>
      <c r="H42" s="26">
        <f t="shared" si="5"/>
        <v>12840</v>
      </c>
      <c r="I42" s="72" t="s">
        <v>337</v>
      </c>
      <c r="J42" s="73" t="s">
        <v>338</v>
      </c>
      <c r="K42" s="72">
        <v>12840</v>
      </c>
      <c r="L42" s="72" t="s">
        <v>310</v>
      </c>
      <c r="M42" s="73" t="s">
        <v>241</v>
      </c>
      <c r="N42" s="73"/>
      <c r="O42" s="74" t="s">
        <v>285</v>
      </c>
      <c r="P42" s="74" t="s">
        <v>339</v>
      </c>
    </row>
    <row r="43" spans="1:16" ht="12.75" customHeight="1">
      <c r="A43" s="26" t="str">
        <f t="shared" si="0"/>
        <v> ORI 121 </v>
      </c>
      <c r="B43" s="14" t="str">
        <f t="shared" si="1"/>
        <v>I</v>
      </c>
      <c r="C43" s="26">
        <f t="shared" si="2"/>
        <v>40858.328000000001</v>
      </c>
      <c r="D43" t="str">
        <f t="shared" si="3"/>
        <v>vis</v>
      </c>
      <c r="E43">
        <f>VLOOKUP(C43,Active!C$21:E$971,3,FALSE)</f>
        <v>12872.996680099763</v>
      </c>
      <c r="F43" s="14" t="s">
        <v>237</v>
      </c>
      <c r="G43" t="str">
        <f t="shared" si="4"/>
        <v>40858.328</v>
      </c>
      <c r="H43" s="26">
        <f t="shared" si="5"/>
        <v>12873</v>
      </c>
      <c r="I43" s="72" t="s">
        <v>340</v>
      </c>
      <c r="J43" s="73" t="s">
        <v>341</v>
      </c>
      <c r="K43" s="72">
        <v>12873</v>
      </c>
      <c r="L43" s="72" t="s">
        <v>253</v>
      </c>
      <c r="M43" s="73" t="s">
        <v>241</v>
      </c>
      <c r="N43" s="73"/>
      <c r="O43" s="74" t="s">
        <v>285</v>
      </c>
      <c r="P43" s="74" t="s">
        <v>339</v>
      </c>
    </row>
    <row r="44" spans="1:16" ht="12.75" customHeight="1">
      <c r="A44" s="26" t="str">
        <f t="shared" si="0"/>
        <v> ORI 122 </v>
      </c>
      <c r="B44" s="14" t="str">
        <f t="shared" si="1"/>
        <v>I</v>
      </c>
      <c r="C44" s="26">
        <f t="shared" si="2"/>
        <v>40866.300000000003</v>
      </c>
      <c r="D44" t="str">
        <f t="shared" si="3"/>
        <v>vis</v>
      </c>
      <c r="E44">
        <f>VLOOKUP(C44,Active!C$21:E$971,3,FALSE)</f>
        <v>12887.007397279063</v>
      </c>
      <c r="F44" s="14" t="s">
        <v>237</v>
      </c>
      <c r="G44" t="str">
        <f t="shared" si="4"/>
        <v>40866.300</v>
      </c>
      <c r="H44" s="26">
        <f t="shared" si="5"/>
        <v>12887</v>
      </c>
      <c r="I44" s="72" t="s">
        <v>342</v>
      </c>
      <c r="J44" s="73" t="s">
        <v>343</v>
      </c>
      <c r="K44" s="72">
        <v>12887</v>
      </c>
      <c r="L44" s="72" t="s">
        <v>264</v>
      </c>
      <c r="M44" s="73" t="s">
        <v>241</v>
      </c>
      <c r="N44" s="73"/>
      <c r="O44" s="74" t="s">
        <v>260</v>
      </c>
      <c r="P44" s="74" t="s">
        <v>344</v>
      </c>
    </row>
    <row r="45" spans="1:16" ht="12.75" customHeight="1">
      <c r="A45" s="26" t="str">
        <f t="shared" si="0"/>
        <v> ORI 122 </v>
      </c>
      <c r="B45" s="14" t="str">
        <f t="shared" si="1"/>
        <v>I</v>
      </c>
      <c r="C45" s="26">
        <f t="shared" si="2"/>
        <v>40866.307999999997</v>
      </c>
      <c r="D45" t="str">
        <f t="shared" si="3"/>
        <v>vis</v>
      </c>
      <c r="E45">
        <f>VLOOKUP(C45,Active!C$21:E$971,3,FALSE)</f>
        <v>12887.021457205978</v>
      </c>
      <c r="F45" s="14" t="s">
        <v>237</v>
      </c>
      <c r="G45" t="str">
        <f t="shared" si="4"/>
        <v>40866.308</v>
      </c>
      <c r="H45" s="26">
        <f t="shared" si="5"/>
        <v>12887</v>
      </c>
      <c r="I45" s="72" t="s">
        <v>345</v>
      </c>
      <c r="J45" s="73" t="s">
        <v>346</v>
      </c>
      <c r="K45" s="72">
        <v>12887</v>
      </c>
      <c r="L45" s="72" t="s">
        <v>270</v>
      </c>
      <c r="M45" s="73" t="s">
        <v>241</v>
      </c>
      <c r="N45" s="73"/>
      <c r="O45" s="74" t="s">
        <v>347</v>
      </c>
      <c r="P45" s="74" t="s">
        <v>344</v>
      </c>
    </row>
    <row r="46" spans="1:16" ht="12.75" customHeight="1">
      <c r="A46" s="26" t="str">
        <f t="shared" si="0"/>
        <v> ORI 122 </v>
      </c>
      <c r="B46" s="14" t="str">
        <f t="shared" si="1"/>
        <v>I</v>
      </c>
      <c r="C46" s="26">
        <f t="shared" si="2"/>
        <v>40887.345000000001</v>
      </c>
      <c r="D46" t="str">
        <f t="shared" si="3"/>
        <v>vis</v>
      </c>
      <c r="E46">
        <f>VLOOKUP(C46,Active!C$21:E$971,3,FALSE)</f>
        <v>12923.993792542271</v>
      </c>
      <c r="F46" s="14" t="s">
        <v>237</v>
      </c>
      <c r="G46" t="str">
        <f t="shared" si="4"/>
        <v>40887.345</v>
      </c>
      <c r="H46" s="26">
        <f t="shared" si="5"/>
        <v>12924</v>
      </c>
      <c r="I46" s="72" t="s">
        <v>348</v>
      </c>
      <c r="J46" s="73" t="s">
        <v>349</v>
      </c>
      <c r="K46" s="72">
        <v>12924</v>
      </c>
      <c r="L46" s="72" t="s">
        <v>350</v>
      </c>
      <c r="M46" s="73" t="s">
        <v>241</v>
      </c>
      <c r="N46" s="73"/>
      <c r="O46" s="74" t="s">
        <v>285</v>
      </c>
      <c r="P46" s="74" t="s">
        <v>344</v>
      </c>
    </row>
    <row r="47" spans="1:16" ht="12.75" customHeight="1">
      <c r="A47" s="26" t="str">
        <f t="shared" si="0"/>
        <v> ORI 126 </v>
      </c>
      <c r="B47" s="14" t="str">
        <f t="shared" si="1"/>
        <v>I</v>
      </c>
      <c r="C47" s="26">
        <f t="shared" si="2"/>
        <v>41135.423999999999</v>
      </c>
      <c r="D47" t="str">
        <f t="shared" si="3"/>
        <v>vis</v>
      </c>
      <c r="E47">
        <f>VLOOKUP(C47,Active!C$21:E$971,3,FALSE)</f>
        <v>13359.990368950061</v>
      </c>
      <c r="F47" s="14" t="s">
        <v>237</v>
      </c>
      <c r="G47" t="str">
        <f t="shared" si="4"/>
        <v>41135.424</v>
      </c>
      <c r="H47" s="26">
        <f t="shared" si="5"/>
        <v>13360</v>
      </c>
      <c r="I47" s="72" t="s">
        <v>351</v>
      </c>
      <c r="J47" s="73" t="s">
        <v>352</v>
      </c>
      <c r="K47" s="72">
        <v>13360</v>
      </c>
      <c r="L47" s="72" t="s">
        <v>246</v>
      </c>
      <c r="M47" s="73" t="s">
        <v>241</v>
      </c>
      <c r="N47" s="73"/>
      <c r="O47" s="74" t="s">
        <v>353</v>
      </c>
      <c r="P47" s="74" t="s">
        <v>354</v>
      </c>
    </row>
    <row r="48" spans="1:16" ht="12.75" customHeight="1">
      <c r="A48" s="26" t="str">
        <f t="shared" si="0"/>
        <v> ORI 126 </v>
      </c>
      <c r="B48" s="14" t="str">
        <f t="shared" si="1"/>
        <v>I</v>
      </c>
      <c r="C48" s="26">
        <f t="shared" si="2"/>
        <v>41139.413999999997</v>
      </c>
      <c r="D48" t="str">
        <f t="shared" si="3"/>
        <v>vis</v>
      </c>
      <c r="E48">
        <f>VLOOKUP(C48,Active!C$21:E$971,3,FALSE)</f>
        <v>13367.002757503169</v>
      </c>
      <c r="F48" s="14" t="s">
        <v>237</v>
      </c>
      <c r="G48" t="str">
        <f t="shared" si="4"/>
        <v>41139.414</v>
      </c>
      <c r="H48" s="26">
        <f t="shared" si="5"/>
        <v>13367</v>
      </c>
      <c r="I48" s="72" t="s">
        <v>355</v>
      </c>
      <c r="J48" s="73" t="s">
        <v>356</v>
      </c>
      <c r="K48" s="72">
        <v>13367</v>
      </c>
      <c r="L48" s="72" t="s">
        <v>278</v>
      </c>
      <c r="M48" s="73" t="s">
        <v>241</v>
      </c>
      <c r="N48" s="73"/>
      <c r="O48" s="74" t="s">
        <v>260</v>
      </c>
      <c r="P48" s="74" t="s">
        <v>354</v>
      </c>
    </row>
    <row r="49" spans="1:16" ht="12.75" customHeight="1">
      <c r="A49" s="26" t="str">
        <f t="shared" si="0"/>
        <v> ORI 126 </v>
      </c>
      <c r="B49" s="14" t="str">
        <f t="shared" si="1"/>
        <v>I</v>
      </c>
      <c r="C49" s="26">
        <f t="shared" si="2"/>
        <v>41143.394</v>
      </c>
      <c r="D49" t="str">
        <f t="shared" si="3"/>
        <v>vis</v>
      </c>
      <c r="E49">
        <f>VLOOKUP(C49,Active!C$21:E$971,3,FALSE)</f>
        <v>13373.997571147629</v>
      </c>
      <c r="F49" s="14" t="s">
        <v>237</v>
      </c>
      <c r="G49" t="str">
        <f t="shared" si="4"/>
        <v>41143.394</v>
      </c>
      <c r="H49" s="26">
        <f t="shared" si="5"/>
        <v>13374</v>
      </c>
      <c r="I49" s="72" t="s">
        <v>357</v>
      </c>
      <c r="J49" s="73" t="s">
        <v>358</v>
      </c>
      <c r="K49" s="72">
        <v>13374</v>
      </c>
      <c r="L49" s="72" t="s">
        <v>284</v>
      </c>
      <c r="M49" s="73" t="s">
        <v>241</v>
      </c>
      <c r="N49" s="73"/>
      <c r="O49" s="74" t="s">
        <v>359</v>
      </c>
      <c r="P49" s="74" t="s">
        <v>354</v>
      </c>
    </row>
    <row r="50" spans="1:16" ht="12.75" customHeight="1">
      <c r="A50" s="26" t="str">
        <f t="shared" si="0"/>
        <v> ORI 126 </v>
      </c>
      <c r="B50" s="14" t="str">
        <f t="shared" si="1"/>
        <v>I</v>
      </c>
      <c r="C50" s="26">
        <f t="shared" si="2"/>
        <v>41168.425000000003</v>
      </c>
      <c r="D50" t="str">
        <f t="shared" si="3"/>
        <v>vis</v>
      </c>
      <c r="E50">
        <f>VLOOKUP(C50,Active!C$21:E$971,3,FALSE)</f>
        <v>13417.989325000493</v>
      </c>
      <c r="F50" s="14" t="s">
        <v>237</v>
      </c>
      <c r="G50" t="str">
        <f t="shared" si="4"/>
        <v>41168.425</v>
      </c>
      <c r="H50" s="26">
        <f t="shared" si="5"/>
        <v>13418</v>
      </c>
      <c r="I50" s="72" t="s">
        <v>360</v>
      </c>
      <c r="J50" s="73" t="s">
        <v>361</v>
      </c>
      <c r="K50" s="72">
        <v>13418</v>
      </c>
      <c r="L50" s="72" t="s">
        <v>333</v>
      </c>
      <c r="M50" s="73" t="s">
        <v>241</v>
      </c>
      <c r="N50" s="73"/>
      <c r="O50" s="74" t="s">
        <v>260</v>
      </c>
      <c r="P50" s="74" t="s">
        <v>354</v>
      </c>
    </row>
    <row r="51" spans="1:16" ht="12.75" customHeight="1">
      <c r="A51" s="26" t="str">
        <f t="shared" si="0"/>
        <v> ORI 126 </v>
      </c>
      <c r="B51" s="14" t="str">
        <f t="shared" si="1"/>
        <v>I</v>
      </c>
      <c r="C51" s="26">
        <f t="shared" si="2"/>
        <v>41176.400000000001</v>
      </c>
      <c r="D51" t="str">
        <f t="shared" si="3"/>
        <v>vis</v>
      </c>
      <c r="E51">
        <f>VLOOKUP(C51,Active!C$21:E$971,3,FALSE)</f>
        <v>13432.005314652386</v>
      </c>
      <c r="F51" s="14" t="s">
        <v>237</v>
      </c>
      <c r="G51" t="str">
        <f t="shared" si="4"/>
        <v>41176.400</v>
      </c>
      <c r="H51" s="26">
        <f t="shared" si="5"/>
        <v>13432</v>
      </c>
      <c r="I51" s="72" t="s">
        <v>362</v>
      </c>
      <c r="J51" s="73" t="s">
        <v>363</v>
      </c>
      <c r="K51" s="72">
        <v>13432</v>
      </c>
      <c r="L51" s="72" t="s">
        <v>364</v>
      </c>
      <c r="M51" s="73" t="s">
        <v>241</v>
      </c>
      <c r="N51" s="73"/>
      <c r="O51" s="74" t="s">
        <v>260</v>
      </c>
      <c r="P51" s="74" t="s">
        <v>354</v>
      </c>
    </row>
    <row r="52" spans="1:16" ht="12.75" customHeight="1">
      <c r="A52" s="26" t="str">
        <f t="shared" si="0"/>
        <v> ORI 126 </v>
      </c>
      <c r="B52" s="14" t="str">
        <f t="shared" si="1"/>
        <v>I</v>
      </c>
      <c r="C52" s="26">
        <f t="shared" si="2"/>
        <v>41176.402999999998</v>
      </c>
      <c r="D52" t="str">
        <f t="shared" si="3"/>
        <v>vis</v>
      </c>
      <c r="E52">
        <f>VLOOKUP(C52,Active!C$21:E$971,3,FALSE)</f>
        <v>13432.010587124976</v>
      </c>
      <c r="F52" s="14" t="s">
        <v>237</v>
      </c>
      <c r="G52" t="str">
        <f t="shared" si="4"/>
        <v>41176.403</v>
      </c>
      <c r="H52" s="26">
        <f t="shared" si="5"/>
        <v>13432</v>
      </c>
      <c r="I52" s="72" t="s">
        <v>365</v>
      </c>
      <c r="J52" s="73" t="s">
        <v>366</v>
      </c>
      <c r="K52" s="72">
        <v>13432</v>
      </c>
      <c r="L52" s="72" t="s">
        <v>294</v>
      </c>
      <c r="M52" s="73" t="s">
        <v>241</v>
      </c>
      <c r="N52" s="73"/>
      <c r="O52" s="74" t="s">
        <v>285</v>
      </c>
      <c r="P52" s="74" t="s">
        <v>354</v>
      </c>
    </row>
    <row r="53" spans="1:16" ht="12.75" customHeight="1">
      <c r="A53" s="26" t="str">
        <f t="shared" si="0"/>
        <v> ORI 127 </v>
      </c>
      <c r="B53" s="14" t="str">
        <f t="shared" si="1"/>
        <v>I</v>
      </c>
      <c r="C53" s="26">
        <f t="shared" si="2"/>
        <v>41202.567999999999</v>
      </c>
      <c r="D53" t="str">
        <f t="shared" si="3"/>
        <v>vis</v>
      </c>
      <c r="E53">
        <f>VLOOKUP(C53,Active!C$21:E$971,3,FALSE)</f>
        <v>13477.995335619247</v>
      </c>
      <c r="F53" s="14" t="s">
        <v>237</v>
      </c>
      <c r="G53" t="str">
        <f t="shared" si="4"/>
        <v>41202.568</v>
      </c>
      <c r="H53" s="26">
        <f t="shared" si="5"/>
        <v>13478</v>
      </c>
      <c r="I53" s="72" t="s">
        <v>367</v>
      </c>
      <c r="J53" s="73" t="s">
        <v>368</v>
      </c>
      <c r="K53" s="72">
        <v>13478</v>
      </c>
      <c r="L53" s="72" t="s">
        <v>310</v>
      </c>
      <c r="M53" s="73" t="s">
        <v>241</v>
      </c>
      <c r="N53" s="73"/>
      <c r="O53" s="74" t="s">
        <v>260</v>
      </c>
      <c r="P53" s="74" t="s">
        <v>89</v>
      </c>
    </row>
    <row r="54" spans="1:16" ht="12.75" customHeight="1">
      <c r="A54" s="26" t="str">
        <f t="shared" si="0"/>
        <v> ORI 129 </v>
      </c>
      <c r="B54" s="14" t="str">
        <f t="shared" si="1"/>
        <v>I</v>
      </c>
      <c r="C54" s="26">
        <f t="shared" si="2"/>
        <v>41213.379000000001</v>
      </c>
      <c r="D54" t="str">
        <f t="shared" si="3"/>
        <v>vis</v>
      </c>
      <c r="E54">
        <f>VLOOKUP(C54,Active!C$21:E$971,3,FALSE)</f>
        <v>13496.995569365536</v>
      </c>
      <c r="F54" s="14" t="s">
        <v>237</v>
      </c>
      <c r="G54" t="str">
        <f t="shared" si="4"/>
        <v>41213.379</v>
      </c>
      <c r="H54" s="26">
        <f t="shared" si="5"/>
        <v>13497</v>
      </c>
      <c r="I54" s="72" t="s">
        <v>369</v>
      </c>
      <c r="J54" s="73" t="s">
        <v>370</v>
      </c>
      <c r="K54" s="72">
        <v>13497</v>
      </c>
      <c r="L54" s="72" t="s">
        <v>310</v>
      </c>
      <c r="M54" s="73" t="s">
        <v>241</v>
      </c>
      <c r="N54" s="73"/>
      <c r="O54" s="74" t="s">
        <v>359</v>
      </c>
      <c r="P54" s="74" t="s">
        <v>90</v>
      </c>
    </row>
    <row r="55" spans="1:16" ht="12.75" customHeight="1">
      <c r="A55" s="26" t="str">
        <f t="shared" si="0"/>
        <v> MVS 7.38 </v>
      </c>
      <c r="B55" s="14" t="str">
        <f t="shared" si="1"/>
        <v>I</v>
      </c>
      <c r="C55" s="26">
        <f t="shared" si="2"/>
        <v>41960.470999999998</v>
      </c>
      <c r="D55" t="str">
        <f t="shared" si="3"/>
        <v>vis</v>
      </c>
      <c r="E55">
        <f>VLOOKUP(C55,Active!C$21:E$971,3,FALSE)</f>
        <v>14810.002935009747</v>
      </c>
      <c r="F55" s="14" t="s">
        <v>237</v>
      </c>
      <c r="G55" t="str">
        <f t="shared" si="4"/>
        <v>41960.471</v>
      </c>
      <c r="H55" s="26">
        <f t="shared" si="5"/>
        <v>14810</v>
      </c>
      <c r="I55" s="72" t="s">
        <v>371</v>
      </c>
      <c r="J55" s="73" t="s">
        <v>372</v>
      </c>
      <c r="K55" s="72">
        <v>14810</v>
      </c>
      <c r="L55" s="72" t="s">
        <v>278</v>
      </c>
      <c r="M55" s="73" t="s">
        <v>373</v>
      </c>
      <c r="N55" s="73"/>
      <c r="O55" s="74" t="s">
        <v>374</v>
      </c>
      <c r="P55" s="74" t="s">
        <v>375</v>
      </c>
    </row>
    <row r="56" spans="1:16">
      <c r="A56" s="26" t="str">
        <f t="shared" si="0"/>
        <v> AOEB 1 </v>
      </c>
      <c r="B56" s="14" t="str">
        <f t="shared" si="1"/>
        <v>I</v>
      </c>
      <c r="C56" s="26">
        <f t="shared" si="2"/>
        <v>42919.790999999997</v>
      </c>
      <c r="D56" t="str">
        <f t="shared" si="3"/>
        <v>vis</v>
      </c>
      <c r="E56">
        <f>VLOOKUP(C56,Active!C$21:E$971,3,FALSE)</f>
        <v>16495.999072044826</v>
      </c>
      <c r="F56" s="14" t="s">
        <v>237</v>
      </c>
      <c r="G56" t="str">
        <f t="shared" si="4"/>
        <v>42919.791</v>
      </c>
      <c r="H56" s="26">
        <f t="shared" si="5"/>
        <v>16496</v>
      </c>
      <c r="I56" s="72" t="s">
        <v>376</v>
      </c>
      <c r="J56" s="73" t="s">
        <v>377</v>
      </c>
      <c r="K56" s="72">
        <v>16496</v>
      </c>
      <c r="L56" s="72" t="s">
        <v>284</v>
      </c>
      <c r="M56" s="73" t="s">
        <v>241</v>
      </c>
      <c r="N56" s="73"/>
      <c r="O56" s="74" t="s">
        <v>378</v>
      </c>
      <c r="P56" s="74" t="s">
        <v>137</v>
      </c>
    </row>
    <row r="57" spans="1:16">
      <c r="A57" s="26" t="str">
        <f t="shared" si="0"/>
        <v> AOEB 1 </v>
      </c>
      <c r="B57" s="14" t="str">
        <f t="shared" si="1"/>
        <v>I</v>
      </c>
      <c r="C57" s="26">
        <f t="shared" si="2"/>
        <v>42919.796000000002</v>
      </c>
      <c r="D57" t="str">
        <f t="shared" si="3"/>
        <v>vis</v>
      </c>
      <c r="E57">
        <f>VLOOKUP(C57,Active!C$21:E$971,3,FALSE)</f>
        <v>16496.007859499161</v>
      </c>
      <c r="F57" s="14" t="s">
        <v>237</v>
      </c>
      <c r="G57" t="str">
        <f t="shared" si="4"/>
        <v>42919.796</v>
      </c>
      <c r="H57" s="26">
        <f t="shared" si="5"/>
        <v>16496</v>
      </c>
      <c r="I57" s="72" t="s">
        <v>379</v>
      </c>
      <c r="J57" s="73" t="s">
        <v>380</v>
      </c>
      <c r="K57" s="72">
        <v>16496</v>
      </c>
      <c r="L57" s="72" t="s">
        <v>264</v>
      </c>
      <c r="M57" s="73" t="s">
        <v>241</v>
      </c>
      <c r="N57" s="73"/>
      <c r="O57" s="74" t="s">
        <v>381</v>
      </c>
      <c r="P57" s="74" t="s">
        <v>137</v>
      </c>
    </row>
    <row r="58" spans="1:16">
      <c r="A58" s="26" t="str">
        <f t="shared" si="0"/>
        <v> AOEB 1 </v>
      </c>
      <c r="B58" s="14" t="str">
        <f t="shared" si="1"/>
        <v>I</v>
      </c>
      <c r="C58" s="26">
        <f t="shared" si="2"/>
        <v>42923.773000000001</v>
      </c>
      <c r="D58" t="str">
        <f t="shared" si="3"/>
        <v>vis</v>
      </c>
      <c r="E58">
        <f>VLOOKUP(C58,Active!C$21:E$971,3,FALSE)</f>
        <v>16502.997400671018</v>
      </c>
      <c r="F58" s="14" t="s">
        <v>237</v>
      </c>
      <c r="G58" t="str">
        <f t="shared" si="4"/>
        <v>42923.773</v>
      </c>
      <c r="H58" s="26">
        <f t="shared" si="5"/>
        <v>16503</v>
      </c>
      <c r="I58" s="72" t="s">
        <v>382</v>
      </c>
      <c r="J58" s="73" t="s">
        <v>383</v>
      </c>
      <c r="K58" s="72">
        <v>16503</v>
      </c>
      <c r="L58" s="72" t="s">
        <v>284</v>
      </c>
      <c r="M58" s="73" t="s">
        <v>241</v>
      </c>
      <c r="N58" s="73"/>
      <c r="O58" s="74" t="s">
        <v>378</v>
      </c>
      <c r="P58" s="74" t="s">
        <v>137</v>
      </c>
    </row>
    <row r="59" spans="1:16">
      <c r="A59" s="26" t="str">
        <f t="shared" si="0"/>
        <v> AOEB 1 </v>
      </c>
      <c r="B59" s="14" t="str">
        <f t="shared" si="1"/>
        <v>I</v>
      </c>
      <c r="C59" s="26">
        <f t="shared" si="2"/>
        <v>42923.775999999998</v>
      </c>
      <c r="D59" t="str">
        <f t="shared" si="3"/>
        <v>vis</v>
      </c>
      <c r="E59">
        <f>VLOOKUP(C59,Active!C$21:E$971,3,FALSE)</f>
        <v>16503.002673143608</v>
      </c>
      <c r="F59" s="14" t="s">
        <v>237</v>
      </c>
      <c r="G59" t="str">
        <f t="shared" si="4"/>
        <v>42923.776</v>
      </c>
      <c r="H59" s="26">
        <f t="shared" si="5"/>
        <v>16503</v>
      </c>
      <c r="I59" s="72" t="s">
        <v>384</v>
      </c>
      <c r="J59" s="73" t="s">
        <v>385</v>
      </c>
      <c r="K59" s="72">
        <v>16503</v>
      </c>
      <c r="L59" s="72" t="s">
        <v>278</v>
      </c>
      <c r="M59" s="73" t="s">
        <v>241</v>
      </c>
      <c r="N59" s="73"/>
      <c r="O59" s="74" t="s">
        <v>381</v>
      </c>
      <c r="P59" s="74" t="s">
        <v>137</v>
      </c>
    </row>
    <row r="60" spans="1:16">
      <c r="A60" s="26" t="str">
        <f t="shared" si="0"/>
        <v> AOEB 1 </v>
      </c>
      <c r="B60" s="14" t="str">
        <f t="shared" si="1"/>
        <v>I</v>
      </c>
      <c r="C60" s="26">
        <f t="shared" si="2"/>
        <v>42960.756000000001</v>
      </c>
      <c r="D60" t="str">
        <f t="shared" si="3"/>
        <v>vis</v>
      </c>
      <c r="E60">
        <f>VLOOKUP(C60,Active!C$21:E$971,3,FALSE)</f>
        <v>16567.994685347632</v>
      </c>
      <c r="F60" s="14" t="s">
        <v>237</v>
      </c>
      <c r="G60" t="str">
        <f t="shared" si="4"/>
        <v>42960.756</v>
      </c>
      <c r="H60" s="26">
        <f t="shared" si="5"/>
        <v>16568</v>
      </c>
      <c r="I60" s="72" t="s">
        <v>386</v>
      </c>
      <c r="J60" s="73" t="s">
        <v>387</v>
      </c>
      <c r="K60" s="72">
        <v>16568</v>
      </c>
      <c r="L60" s="72" t="s">
        <v>310</v>
      </c>
      <c r="M60" s="73" t="s">
        <v>241</v>
      </c>
      <c r="N60" s="73"/>
      <c r="O60" s="74" t="s">
        <v>388</v>
      </c>
      <c r="P60" s="74" t="s">
        <v>137</v>
      </c>
    </row>
    <row r="61" spans="1:16">
      <c r="A61" s="26" t="str">
        <f t="shared" si="0"/>
        <v> AOEB 1 </v>
      </c>
      <c r="B61" s="14" t="str">
        <f t="shared" si="1"/>
        <v>I</v>
      </c>
      <c r="C61" s="26">
        <f t="shared" si="2"/>
        <v>42960.756000000001</v>
      </c>
      <c r="D61" t="str">
        <f t="shared" si="3"/>
        <v>vis</v>
      </c>
      <c r="E61">
        <f>VLOOKUP(C61,Active!C$21:E$971,3,FALSE)</f>
        <v>16567.994685347632</v>
      </c>
      <c r="F61" s="14" t="s">
        <v>237</v>
      </c>
      <c r="G61" t="str">
        <f t="shared" si="4"/>
        <v>42960.756</v>
      </c>
      <c r="H61" s="26">
        <f t="shared" si="5"/>
        <v>16568</v>
      </c>
      <c r="I61" s="72" t="s">
        <v>386</v>
      </c>
      <c r="J61" s="73" t="s">
        <v>387</v>
      </c>
      <c r="K61" s="72">
        <v>16568</v>
      </c>
      <c r="L61" s="72" t="s">
        <v>310</v>
      </c>
      <c r="M61" s="73" t="s">
        <v>241</v>
      </c>
      <c r="N61" s="73"/>
      <c r="O61" s="74" t="s">
        <v>378</v>
      </c>
      <c r="P61" s="74" t="s">
        <v>137</v>
      </c>
    </row>
    <row r="62" spans="1:16">
      <c r="A62" s="26" t="str">
        <f t="shared" si="0"/>
        <v> MVS 7.197 </v>
      </c>
      <c r="B62" s="14" t="str">
        <f t="shared" si="1"/>
        <v>I</v>
      </c>
      <c r="C62" s="26">
        <f t="shared" si="2"/>
        <v>42962.472999999998</v>
      </c>
      <c r="D62" t="str">
        <f t="shared" si="3"/>
        <v>vis</v>
      </c>
      <c r="E62">
        <f>VLOOKUP(C62,Active!C$21:E$971,3,FALSE)</f>
        <v>16571.012297163586</v>
      </c>
      <c r="F62" s="14" t="s">
        <v>237</v>
      </c>
      <c r="G62" t="str">
        <f t="shared" si="4"/>
        <v>42962.473</v>
      </c>
      <c r="H62" s="26">
        <f t="shared" si="5"/>
        <v>16571</v>
      </c>
      <c r="I62" s="72" t="s">
        <v>389</v>
      </c>
      <c r="J62" s="73" t="s">
        <v>390</v>
      </c>
      <c r="K62" s="72">
        <v>16571</v>
      </c>
      <c r="L62" s="72" t="s">
        <v>300</v>
      </c>
      <c r="M62" s="73" t="s">
        <v>373</v>
      </c>
      <c r="N62" s="73"/>
      <c r="O62" s="74" t="s">
        <v>374</v>
      </c>
      <c r="P62" s="74" t="s">
        <v>391</v>
      </c>
    </row>
    <row r="63" spans="1:16">
      <c r="A63" s="26" t="str">
        <f t="shared" si="0"/>
        <v> AOEB 1 </v>
      </c>
      <c r="B63" s="14" t="str">
        <f t="shared" si="1"/>
        <v>I</v>
      </c>
      <c r="C63" s="26">
        <f t="shared" si="2"/>
        <v>42964.74</v>
      </c>
      <c r="D63" t="str">
        <f t="shared" si="3"/>
        <v>vis</v>
      </c>
      <c r="E63">
        <f>VLOOKUP(C63,Active!C$21:E$971,3,FALSE)</f>
        <v>16574.996528955544</v>
      </c>
      <c r="F63" s="14" t="s">
        <v>237</v>
      </c>
      <c r="G63" t="str">
        <f t="shared" si="4"/>
        <v>42964.740</v>
      </c>
      <c r="H63" s="26">
        <f t="shared" si="5"/>
        <v>16575</v>
      </c>
      <c r="I63" s="72" t="s">
        <v>392</v>
      </c>
      <c r="J63" s="73" t="s">
        <v>393</v>
      </c>
      <c r="K63" s="72">
        <v>16575</v>
      </c>
      <c r="L63" s="72" t="s">
        <v>253</v>
      </c>
      <c r="M63" s="73" t="s">
        <v>241</v>
      </c>
      <c r="N63" s="73"/>
      <c r="O63" s="74" t="s">
        <v>388</v>
      </c>
      <c r="P63" s="74" t="s">
        <v>137</v>
      </c>
    </row>
    <row r="64" spans="1:16">
      <c r="A64" s="26" t="str">
        <f t="shared" si="0"/>
        <v> AOEB 1 </v>
      </c>
      <c r="B64" s="14" t="str">
        <f t="shared" si="1"/>
        <v>I</v>
      </c>
      <c r="C64" s="26">
        <f t="shared" si="2"/>
        <v>42964.741000000002</v>
      </c>
      <c r="D64" t="str">
        <f t="shared" si="3"/>
        <v>vis</v>
      </c>
      <c r="E64">
        <f>VLOOKUP(C64,Active!C$21:E$971,3,FALSE)</f>
        <v>16574.998286446415</v>
      </c>
      <c r="F64" s="14" t="s">
        <v>237</v>
      </c>
      <c r="G64" t="str">
        <f t="shared" si="4"/>
        <v>42964.741</v>
      </c>
      <c r="H64" s="26">
        <f t="shared" si="5"/>
        <v>16575</v>
      </c>
      <c r="I64" s="72" t="s">
        <v>394</v>
      </c>
      <c r="J64" s="73" t="s">
        <v>395</v>
      </c>
      <c r="K64" s="72">
        <v>16575</v>
      </c>
      <c r="L64" s="72" t="s">
        <v>284</v>
      </c>
      <c r="M64" s="73" t="s">
        <v>241</v>
      </c>
      <c r="N64" s="73"/>
      <c r="O64" s="74" t="s">
        <v>396</v>
      </c>
      <c r="P64" s="74" t="s">
        <v>137</v>
      </c>
    </row>
    <row r="65" spans="1:16">
      <c r="A65" s="26" t="str">
        <f t="shared" si="0"/>
        <v> AOEB 1 </v>
      </c>
      <c r="B65" s="14" t="str">
        <f t="shared" si="1"/>
        <v>I</v>
      </c>
      <c r="C65" s="26">
        <f t="shared" si="2"/>
        <v>42980.677000000003</v>
      </c>
      <c r="D65" t="str">
        <f t="shared" si="3"/>
        <v>vis</v>
      </c>
      <c r="E65">
        <f>VLOOKUP(C65,Active!C$21:E$971,3,FALSE)</f>
        <v>16603.005660878091</v>
      </c>
      <c r="F65" s="14" t="s">
        <v>237</v>
      </c>
      <c r="G65" t="str">
        <f t="shared" si="4"/>
        <v>42980.677</v>
      </c>
      <c r="H65" s="26">
        <f t="shared" si="5"/>
        <v>16603</v>
      </c>
      <c r="I65" s="72" t="s">
        <v>397</v>
      </c>
      <c r="J65" s="73" t="s">
        <v>398</v>
      </c>
      <c r="K65" s="72">
        <v>16603</v>
      </c>
      <c r="L65" s="72" t="s">
        <v>364</v>
      </c>
      <c r="M65" s="73" t="s">
        <v>241</v>
      </c>
      <c r="N65" s="73"/>
      <c r="O65" s="74" t="s">
        <v>388</v>
      </c>
      <c r="P65" s="74" t="s">
        <v>137</v>
      </c>
    </row>
    <row r="66" spans="1:16">
      <c r="A66" s="26" t="str">
        <f t="shared" si="0"/>
        <v> AOEB 1 </v>
      </c>
      <c r="B66" s="14" t="str">
        <f t="shared" si="1"/>
        <v>I</v>
      </c>
      <c r="C66" s="26">
        <f t="shared" si="2"/>
        <v>42985.790999999997</v>
      </c>
      <c r="D66" t="str">
        <f t="shared" si="3"/>
        <v>vis</v>
      </c>
      <c r="E66">
        <f>VLOOKUP(C66,Active!C$21:E$971,3,FALSE)</f>
        <v>16611.993469163946</v>
      </c>
      <c r="F66" s="14" t="s">
        <v>237</v>
      </c>
      <c r="G66" t="str">
        <f t="shared" si="4"/>
        <v>42985.791</v>
      </c>
      <c r="H66" s="26">
        <f t="shared" si="5"/>
        <v>16612</v>
      </c>
      <c r="I66" s="72" t="s">
        <v>399</v>
      </c>
      <c r="J66" s="73" t="s">
        <v>400</v>
      </c>
      <c r="K66" s="72">
        <v>16612</v>
      </c>
      <c r="L66" s="72" t="s">
        <v>350</v>
      </c>
      <c r="M66" s="73" t="s">
        <v>241</v>
      </c>
      <c r="N66" s="73"/>
      <c r="O66" s="74" t="s">
        <v>378</v>
      </c>
      <c r="P66" s="74" t="s">
        <v>137</v>
      </c>
    </row>
    <row r="67" spans="1:16">
      <c r="A67" s="26" t="str">
        <f t="shared" si="0"/>
        <v> AOEB 1 </v>
      </c>
      <c r="B67" s="14" t="str">
        <f t="shared" si="1"/>
        <v>I</v>
      </c>
      <c r="C67" s="26">
        <f t="shared" si="2"/>
        <v>43009.692999999999</v>
      </c>
      <c r="D67" t="str">
        <f t="shared" si="3"/>
        <v>vis</v>
      </c>
      <c r="E67">
        <f>VLOOKUP(C67,Active!C$21:E$971,3,FALSE)</f>
        <v>16654.001015829726</v>
      </c>
      <c r="F67" s="14" t="s">
        <v>237</v>
      </c>
      <c r="G67" t="str">
        <f t="shared" si="4"/>
        <v>43009.693</v>
      </c>
      <c r="H67" s="26">
        <f t="shared" si="5"/>
        <v>16654</v>
      </c>
      <c r="I67" s="72" t="s">
        <v>401</v>
      </c>
      <c r="J67" s="73" t="s">
        <v>402</v>
      </c>
      <c r="K67" s="72">
        <v>16654</v>
      </c>
      <c r="L67" s="72" t="s">
        <v>324</v>
      </c>
      <c r="M67" s="73" t="s">
        <v>241</v>
      </c>
      <c r="N67" s="73"/>
      <c r="O67" s="74" t="s">
        <v>388</v>
      </c>
      <c r="P67" s="74" t="s">
        <v>137</v>
      </c>
    </row>
    <row r="68" spans="1:16">
      <c r="A68" s="26" t="str">
        <f t="shared" si="0"/>
        <v> AOEB 1 </v>
      </c>
      <c r="B68" s="14" t="str">
        <f t="shared" si="1"/>
        <v>I</v>
      </c>
      <c r="C68" s="26">
        <f t="shared" si="2"/>
        <v>43026.756999999998</v>
      </c>
      <c r="D68" t="str">
        <f t="shared" si="3"/>
        <v>vis</v>
      </c>
      <c r="E68">
        <f>VLOOKUP(C68,Active!C$21:E$971,3,FALSE)</f>
        <v>16683.990839957612</v>
      </c>
      <c r="F68" s="14" t="s">
        <v>237</v>
      </c>
      <c r="G68" t="str">
        <f t="shared" si="4"/>
        <v>43026.757</v>
      </c>
      <c r="H68" s="26">
        <f t="shared" si="5"/>
        <v>16684</v>
      </c>
      <c r="I68" s="72" t="s">
        <v>403</v>
      </c>
      <c r="J68" s="73" t="s">
        <v>404</v>
      </c>
      <c r="K68" s="72">
        <v>16684</v>
      </c>
      <c r="L68" s="72" t="s">
        <v>246</v>
      </c>
      <c r="M68" s="73" t="s">
        <v>241</v>
      </c>
      <c r="N68" s="73"/>
      <c r="O68" s="74" t="s">
        <v>396</v>
      </c>
      <c r="P68" s="74" t="s">
        <v>137</v>
      </c>
    </row>
    <row r="69" spans="1:16">
      <c r="A69" s="26" t="str">
        <f t="shared" si="0"/>
        <v> AOEB 1 </v>
      </c>
      <c r="B69" s="14" t="str">
        <f t="shared" si="1"/>
        <v>I</v>
      </c>
      <c r="C69" s="26">
        <f t="shared" si="2"/>
        <v>43026.764999999999</v>
      </c>
      <c r="D69" t="str">
        <f t="shared" si="3"/>
        <v>vis</v>
      </c>
      <c r="E69">
        <f>VLOOKUP(C69,Active!C$21:E$971,3,FALSE)</f>
        <v>16684.004899884538</v>
      </c>
      <c r="F69" s="14" t="s">
        <v>237</v>
      </c>
      <c r="G69" t="str">
        <f t="shared" si="4"/>
        <v>43026.765</v>
      </c>
      <c r="H69" s="26">
        <f t="shared" si="5"/>
        <v>16684</v>
      </c>
      <c r="I69" s="72" t="s">
        <v>405</v>
      </c>
      <c r="J69" s="73" t="s">
        <v>406</v>
      </c>
      <c r="K69" s="72">
        <v>16684</v>
      </c>
      <c r="L69" s="72" t="s">
        <v>364</v>
      </c>
      <c r="M69" s="73" t="s">
        <v>241</v>
      </c>
      <c r="N69" s="73"/>
      <c r="O69" s="74" t="s">
        <v>407</v>
      </c>
      <c r="P69" s="74" t="s">
        <v>137</v>
      </c>
    </row>
    <row r="70" spans="1:16">
      <c r="A70" s="26" t="str">
        <f t="shared" si="0"/>
        <v> AOEB 1 </v>
      </c>
      <c r="B70" s="14" t="str">
        <f t="shared" si="1"/>
        <v>I</v>
      </c>
      <c r="C70" s="26">
        <f t="shared" si="2"/>
        <v>43051.796000000002</v>
      </c>
      <c r="D70" t="str">
        <f t="shared" si="3"/>
        <v>vis</v>
      </c>
      <c r="E70">
        <f>VLOOKUP(C70,Active!C$21:E$971,3,FALSE)</f>
        <v>16727.996653737402</v>
      </c>
      <c r="F70" s="14" t="s">
        <v>237</v>
      </c>
      <c r="G70" t="str">
        <f t="shared" si="4"/>
        <v>43051.796</v>
      </c>
      <c r="H70" s="26">
        <f t="shared" si="5"/>
        <v>16728</v>
      </c>
      <c r="I70" s="72" t="s">
        <v>408</v>
      </c>
      <c r="J70" s="73" t="s">
        <v>409</v>
      </c>
      <c r="K70" s="72">
        <v>16728</v>
      </c>
      <c r="L70" s="72" t="s">
        <v>253</v>
      </c>
      <c r="M70" s="73" t="s">
        <v>241</v>
      </c>
      <c r="N70" s="73"/>
      <c r="O70" s="74" t="s">
        <v>407</v>
      </c>
      <c r="P70" s="74" t="s">
        <v>137</v>
      </c>
    </row>
    <row r="71" spans="1:16">
      <c r="A71" s="26" t="str">
        <f t="shared" si="0"/>
        <v> AOEB 1 </v>
      </c>
      <c r="B71" s="14" t="str">
        <f t="shared" si="1"/>
        <v>I</v>
      </c>
      <c r="C71" s="26">
        <f t="shared" si="2"/>
        <v>43083.654999999999</v>
      </c>
      <c r="D71" t="str">
        <f t="shared" si="3"/>
        <v>vis</v>
      </c>
      <c r="E71">
        <f>VLOOKUP(C71,Active!C$21:E$971,3,FALSE)</f>
        <v>16783.988555219486</v>
      </c>
      <c r="F71" s="14" t="s">
        <v>237</v>
      </c>
      <c r="G71" t="str">
        <f t="shared" si="4"/>
        <v>43083.655</v>
      </c>
      <c r="H71" s="26">
        <f t="shared" si="5"/>
        <v>16784</v>
      </c>
      <c r="I71" s="72" t="s">
        <v>410</v>
      </c>
      <c r="J71" s="73" t="s">
        <v>411</v>
      </c>
      <c r="K71" s="72">
        <v>16784</v>
      </c>
      <c r="L71" s="72" t="s">
        <v>412</v>
      </c>
      <c r="M71" s="73" t="s">
        <v>241</v>
      </c>
      <c r="N71" s="73"/>
      <c r="O71" s="74" t="s">
        <v>407</v>
      </c>
      <c r="P71" s="74" t="s">
        <v>137</v>
      </c>
    </row>
    <row r="72" spans="1:16">
      <c r="A72" s="26" t="str">
        <f t="shared" si="0"/>
        <v> AOEB 1 </v>
      </c>
      <c r="B72" s="14" t="str">
        <f t="shared" si="1"/>
        <v>I</v>
      </c>
      <c r="C72" s="26">
        <f t="shared" si="2"/>
        <v>43290.771999999997</v>
      </c>
      <c r="D72" t="str">
        <f t="shared" si="3"/>
        <v>vis</v>
      </c>
      <c r="E72">
        <f>VLOOKUP(C72,Active!C$21:E$971,3,FALSE)</f>
        <v>17147.994790797075</v>
      </c>
      <c r="F72" s="14" t="s">
        <v>237</v>
      </c>
      <c r="G72" t="str">
        <f t="shared" si="4"/>
        <v>43290.772</v>
      </c>
      <c r="H72" s="26">
        <f t="shared" si="5"/>
        <v>17148</v>
      </c>
      <c r="I72" s="72" t="s">
        <v>413</v>
      </c>
      <c r="J72" s="73" t="s">
        <v>414</v>
      </c>
      <c r="K72" s="72">
        <v>17148</v>
      </c>
      <c r="L72" s="72" t="s">
        <v>310</v>
      </c>
      <c r="M72" s="73" t="s">
        <v>241</v>
      </c>
      <c r="N72" s="73"/>
      <c r="O72" s="74" t="s">
        <v>378</v>
      </c>
      <c r="P72" s="74" t="s">
        <v>137</v>
      </c>
    </row>
    <row r="73" spans="1:16">
      <c r="A73" s="26" t="str">
        <f t="shared" si="0"/>
        <v> AOEB 1 </v>
      </c>
      <c r="B73" s="14" t="str">
        <f t="shared" si="1"/>
        <v>I</v>
      </c>
      <c r="C73" s="26">
        <f t="shared" si="2"/>
        <v>43413.67</v>
      </c>
      <c r="D73" t="str">
        <f t="shared" si="3"/>
        <v>vis</v>
      </c>
      <c r="E73">
        <f>VLOOKUP(C73,Active!C$21:E$971,3,FALSE)</f>
        <v>17363.986903178073</v>
      </c>
      <c r="F73" s="14" t="s">
        <v>237</v>
      </c>
      <c r="G73" t="str">
        <f t="shared" si="4"/>
        <v>43413.670</v>
      </c>
      <c r="H73" s="26">
        <f t="shared" si="5"/>
        <v>17364</v>
      </c>
      <c r="I73" s="72" t="s">
        <v>415</v>
      </c>
      <c r="J73" s="73" t="s">
        <v>416</v>
      </c>
      <c r="K73" s="72">
        <v>17364</v>
      </c>
      <c r="L73" s="72" t="s">
        <v>412</v>
      </c>
      <c r="M73" s="73" t="s">
        <v>241</v>
      </c>
      <c r="N73" s="73"/>
      <c r="O73" s="74" t="s">
        <v>378</v>
      </c>
      <c r="P73" s="74" t="s">
        <v>137</v>
      </c>
    </row>
    <row r="74" spans="1:16">
      <c r="A74" s="26" t="str">
        <f t="shared" si="0"/>
        <v> AOEB 1 </v>
      </c>
      <c r="B74" s="14" t="str">
        <f t="shared" si="1"/>
        <v>I</v>
      </c>
      <c r="C74" s="26">
        <f t="shared" si="2"/>
        <v>43466.591999999997</v>
      </c>
      <c r="D74" t="str">
        <f t="shared" si="3"/>
        <v>vis</v>
      </c>
      <c r="E74">
        <f>VLOOKUP(C74,Active!C$21:E$971,3,FALSE)</f>
        <v>17456.996834758953</v>
      </c>
      <c r="F74" s="14" t="s">
        <v>237</v>
      </c>
      <c r="G74" t="str">
        <f t="shared" si="4"/>
        <v>43466.592</v>
      </c>
      <c r="H74" s="26">
        <f t="shared" si="5"/>
        <v>17457</v>
      </c>
      <c r="I74" s="72" t="s">
        <v>417</v>
      </c>
      <c r="J74" s="73" t="s">
        <v>418</v>
      </c>
      <c r="K74" s="72">
        <v>17457</v>
      </c>
      <c r="L74" s="72" t="s">
        <v>253</v>
      </c>
      <c r="M74" s="73" t="s">
        <v>241</v>
      </c>
      <c r="N74" s="73"/>
      <c r="O74" s="74" t="s">
        <v>388</v>
      </c>
      <c r="P74" s="74" t="s">
        <v>137</v>
      </c>
    </row>
    <row r="75" spans="1:16">
      <c r="A75" s="26" t="str">
        <f t="shared" ref="A75:A138" si="6">P75</f>
        <v> AOEB 1 </v>
      </c>
      <c r="B75" s="14" t="str">
        <f t="shared" ref="B75:B138" si="7">IF(H75=INT(H75),"I","II")</f>
        <v>I</v>
      </c>
      <c r="C75" s="26">
        <f t="shared" ref="C75:C138" si="8">1*G75</f>
        <v>43665.733</v>
      </c>
      <c r="D75" t="str">
        <f t="shared" ref="D75:D138" si="9">VLOOKUP(F75,I$1:J$5,2,FALSE)</f>
        <v>vis</v>
      </c>
      <c r="E75">
        <f>VLOOKUP(C75,Active!C$21:E$971,3,FALSE)</f>
        <v>17806.985323193789</v>
      </c>
      <c r="F75" s="14" t="s">
        <v>237</v>
      </c>
      <c r="G75" t="str">
        <f t="shared" ref="G75:G138" si="10">MID(I75,3,LEN(I75)-3)</f>
        <v>43665.733</v>
      </c>
      <c r="H75" s="26">
        <f t="shared" ref="H75:H138" si="11">1*K75</f>
        <v>17807</v>
      </c>
      <c r="I75" s="72" t="s">
        <v>419</v>
      </c>
      <c r="J75" s="73" t="s">
        <v>420</v>
      </c>
      <c r="K75" s="72">
        <v>17807</v>
      </c>
      <c r="L75" s="72" t="s">
        <v>267</v>
      </c>
      <c r="M75" s="73" t="s">
        <v>241</v>
      </c>
      <c r="N75" s="73"/>
      <c r="O75" s="74" t="s">
        <v>378</v>
      </c>
      <c r="P75" s="74" t="s">
        <v>137</v>
      </c>
    </row>
    <row r="76" spans="1:16">
      <c r="A76" s="26" t="str">
        <f t="shared" si="6"/>
        <v> AOEB 1 </v>
      </c>
      <c r="B76" s="14" t="str">
        <f t="shared" si="7"/>
        <v>I</v>
      </c>
      <c r="C76" s="26">
        <f t="shared" si="8"/>
        <v>43665.741999999998</v>
      </c>
      <c r="D76" t="str">
        <f t="shared" si="9"/>
        <v>vis</v>
      </c>
      <c r="E76">
        <f>VLOOKUP(C76,Active!C$21:E$971,3,FALSE)</f>
        <v>17807.001140611574</v>
      </c>
      <c r="F76" s="14" t="s">
        <v>237</v>
      </c>
      <c r="G76" t="str">
        <f t="shared" si="10"/>
        <v>43665.742</v>
      </c>
      <c r="H76" s="26">
        <f t="shared" si="11"/>
        <v>17807</v>
      </c>
      <c r="I76" s="72" t="s">
        <v>421</v>
      </c>
      <c r="J76" s="73" t="s">
        <v>422</v>
      </c>
      <c r="K76" s="72">
        <v>17807</v>
      </c>
      <c r="L76" s="72" t="s">
        <v>324</v>
      </c>
      <c r="M76" s="73" t="s">
        <v>241</v>
      </c>
      <c r="N76" s="73"/>
      <c r="O76" s="74" t="s">
        <v>396</v>
      </c>
      <c r="P76" s="74" t="s">
        <v>137</v>
      </c>
    </row>
    <row r="77" spans="1:16">
      <c r="A77" s="26" t="str">
        <f t="shared" si="6"/>
        <v> AOEB 1 </v>
      </c>
      <c r="B77" s="14" t="str">
        <f t="shared" si="7"/>
        <v>I</v>
      </c>
      <c r="C77" s="26">
        <f t="shared" si="8"/>
        <v>43669.724000000002</v>
      </c>
      <c r="D77" t="str">
        <f t="shared" si="9"/>
        <v>vis</v>
      </c>
      <c r="E77">
        <f>VLOOKUP(C77,Active!C$21:E$971,3,FALSE)</f>
        <v>17813.99946923777</v>
      </c>
      <c r="F77" s="14" t="s">
        <v>237</v>
      </c>
      <c r="G77" t="str">
        <f t="shared" si="10"/>
        <v>43669.724</v>
      </c>
      <c r="H77" s="26">
        <f t="shared" si="11"/>
        <v>17814</v>
      </c>
      <c r="I77" s="72" t="s">
        <v>423</v>
      </c>
      <c r="J77" s="73" t="s">
        <v>424</v>
      </c>
      <c r="K77" s="72">
        <v>17814</v>
      </c>
      <c r="L77" s="72" t="s">
        <v>250</v>
      </c>
      <c r="M77" s="73" t="s">
        <v>241</v>
      </c>
      <c r="N77" s="73"/>
      <c r="O77" s="74" t="s">
        <v>388</v>
      </c>
      <c r="P77" s="74" t="s">
        <v>137</v>
      </c>
    </row>
    <row r="78" spans="1:16">
      <c r="A78" s="26" t="str">
        <f t="shared" si="6"/>
        <v> AOEB 1 </v>
      </c>
      <c r="B78" s="14" t="str">
        <f t="shared" si="7"/>
        <v>I</v>
      </c>
      <c r="C78" s="26">
        <f t="shared" si="8"/>
        <v>43673.707999999999</v>
      </c>
      <c r="D78" t="str">
        <f t="shared" si="9"/>
        <v>vis</v>
      </c>
      <c r="E78">
        <f>VLOOKUP(C78,Active!C$21:E$971,3,FALSE)</f>
        <v>17821.001312845681</v>
      </c>
      <c r="F78" s="14" t="s">
        <v>237</v>
      </c>
      <c r="G78" t="str">
        <f t="shared" si="10"/>
        <v>43673.708</v>
      </c>
      <c r="H78" s="26">
        <f t="shared" si="11"/>
        <v>17821</v>
      </c>
      <c r="I78" s="72" t="s">
        <v>425</v>
      </c>
      <c r="J78" s="73" t="s">
        <v>426</v>
      </c>
      <c r="K78" s="72">
        <v>17821</v>
      </c>
      <c r="L78" s="72" t="s">
        <v>324</v>
      </c>
      <c r="M78" s="73" t="s">
        <v>241</v>
      </c>
      <c r="N78" s="73"/>
      <c r="O78" s="74" t="s">
        <v>388</v>
      </c>
      <c r="P78" s="74" t="s">
        <v>137</v>
      </c>
    </row>
    <row r="79" spans="1:16">
      <c r="A79" s="26" t="str">
        <f t="shared" si="6"/>
        <v> AOEB 1 </v>
      </c>
      <c r="B79" s="14" t="str">
        <f t="shared" si="7"/>
        <v>I</v>
      </c>
      <c r="C79" s="26">
        <f t="shared" si="8"/>
        <v>43694.754999999997</v>
      </c>
      <c r="D79" t="str">
        <f t="shared" si="9"/>
        <v>vis</v>
      </c>
      <c r="E79">
        <f>VLOOKUP(C79,Active!C$21:E$971,3,FALSE)</f>
        <v>17857.991223090619</v>
      </c>
      <c r="F79" s="14" t="s">
        <v>237</v>
      </c>
      <c r="G79" t="str">
        <f t="shared" si="10"/>
        <v>43694.755</v>
      </c>
      <c r="H79" s="26">
        <f t="shared" si="11"/>
        <v>17858</v>
      </c>
      <c r="I79" s="72" t="s">
        <v>427</v>
      </c>
      <c r="J79" s="73" t="s">
        <v>428</v>
      </c>
      <c r="K79" s="72">
        <v>17858</v>
      </c>
      <c r="L79" s="72" t="s">
        <v>246</v>
      </c>
      <c r="M79" s="73" t="s">
        <v>241</v>
      </c>
      <c r="N79" s="73"/>
      <c r="O79" s="74" t="s">
        <v>388</v>
      </c>
      <c r="P79" s="74" t="s">
        <v>137</v>
      </c>
    </row>
    <row r="80" spans="1:16">
      <c r="A80" s="26" t="str">
        <f t="shared" si="6"/>
        <v> AOEB 1 </v>
      </c>
      <c r="B80" s="14" t="str">
        <f t="shared" si="7"/>
        <v>I</v>
      </c>
      <c r="C80" s="26">
        <f t="shared" si="8"/>
        <v>43718.654999999999</v>
      </c>
      <c r="D80" t="str">
        <f t="shared" si="9"/>
        <v>vis</v>
      </c>
      <c r="E80">
        <f>VLOOKUP(C80,Active!C$21:E$971,3,FALSE)</f>
        <v>17899.995254774665</v>
      </c>
      <c r="F80" s="14" t="s">
        <v>237</v>
      </c>
      <c r="G80" t="str">
        <f t="shared" si="10"/>
        <v>43718.655</v>
      </c>
      <c r="H80" s="26">
        <f t="shared" si="11"/>
        <v>17900</v>
      </c>
      <c r="I80" s="72" t="s">
        <v>429</v>
      </c>
      <c r="J80" s="73" t="s">
        <v>430</v>
      </c>
      <c r="K80" s="72">
        <v>17900</v>
      </c>
      <c r="L80" s="72" t="s">
        <v>310</v>
      </c>
      <c r="M80" s="73" t="s">
        <v>241</v>
      </c>
      <c r="N80" s="73"/>
      <c r="O80" s="74" t="s">
        <v>388</v>
      </c>
      <c r="P80" s="74" t="s">
        <v>137</v>
      </c>
    </row>
    <row r="81" spans="1:16">
      <c r="A81" s="26" t="str">
        <f t="shared" si="6"/>
        <v> AOEB 1 </v>
      </c>
      <c r="B81" s="14" t="str">
        <f t="shared" si="7"/>
        <v>I</v>
      </c>
      <c r="C81" s="26">
        <f t="shared" si="8"/>
        <v>43723.773999999998</v>
      </c>
      <c r="D81" t="str">
        <f t="shared" si="9"/>
        <v>vis</v>
      </c>
      <c r="E81">
        <f>VLOOKUP(C81,Active!C$21:E$971,3,FALSE)</f>
        <v>17908.99185051486</v>
      </c>
      <c r="F81" s="14" t="s">
        <v>237</v>
      </c>
      <c r="G81" t="str">
        <f t="shared" si="10"/>
        <v>43723.774</v>
      </c>
      <c r="H81" s="26">
        <f t="shared" si="11"/>
        <v>17909</v>
      </c>
      <c r="I81" s="72" t="s">
        <v>431</v>
      </c>
      <c r="J81" s="73" t="s">
        <v>432</v>
      </c>
      <c r="K81" s="72">
        <v>17909</v>
      </c>
      <c r="L81" s="72" t="s">
        <v>246</v>
      </c>
      <c r="M81" s="73" t="s">
        <v>241</v>
      </c>
      <c r="N81" s="73"/>
      <c r="O81" s="74" t="s">
        <v>407</v>
      </c>
      <c r="P81" s="74" t="s">
        <v>137</v>
      </c>
    </row>
    <row r="82" spans="1:16">
      <c r="A82" s="26" t="str">
        <f t="shared" si="6"/>
        <v> AOEB 1 </v>
      </c>
      <c r="B82" s="14" t="str">
        <f t="shared" si="7"/>
        <v>I</v>
      </c>
      <c r="C82" s="26">
        <f t="shared" si="8"/>
        <v>44049.815999999999</v>
      </c>
      <c r="D82" t="str">
        <f t="shared" si="9"/>
        <v>vis</v>
      </c>
      <c r="E82">
        <f>VLOOKUP(C82,Active!C$21:E$971,3,FALSE)</f>
        <v>18482.00768726505</v>
      </c>
      <c r="F82" s="14" t="s">
        <v>237</v>
      </c>
      <c r="G82" t="str">
        <f t="shared" si="10"/>
        <v>44049.816</v>
      </c>
      <c r="H82" s="26">
        <f t="shared" si="11"/>
        <v>18482</v>
      </c>
      <c r="I82" s="72" t="s">
        <v>433</v>
      </c>
      <c r="J82" s="73" t="s">
        <v>434</v>
      </c>
      <c r="K82" s="72">
        <v>18482</v>
      </c>
      <c r="L82" s="72" t="s">
        <v>264</v>
      </c>
      <c r="M82" s="73" t="s">
        <v>241</v>
      </c>
      <c r="N82" s="73"/>
      <c r="O82" s="74" t="s">
        <v>388</v>
      </c>
      <c r="P82" s="74" t="s">
        <v>137</v>
      </c>
    </row>
    <row r="83" spans="1:16">
      <c r="A83" s="26" t="str">
        <f t="shared" si="6"/>
        <v> AOEB 1 </v>
      </c>
      <c r="B83" s="14" t="str">
        <f t="shared" si="7"/>
        <v>I</v>
      </c>
      <c r="C83" s="26">
        <f t="shared" si="8"/>
        <v>44081.675000000003</v>
      </c>
      <c r="D83" t="str">
        <f t="shared" si="9"/>
        <v>vis</v>
      </c>
      <c r="E83">
        <f>VLOOKUP(C83,Active!C$21:E$971,3,FALSE)</f>
        <v>18537.999588747149</v>
      </c>
      <c r="F83" s="14" t="s">
        <v>237</v>
      </c>
      <c r="G83" t="str">
        <f t="shared" si="10"/>
        <v>44081.675</v>
      </c>
      <c r="H83" s="26">
        <f t="shared" si="11"/>
        <v>18538</v>
      </c>
      <c r="I83" s="72" t="s">
        <v>435</v>
      </c>
      <c r="J83" s="73" t="s">
        <v>436</v>
      </c>
      <c r="K83" s="72">
        <v>18538</v>
      </c>
      <c r="L83" s="72" t="s">
        <v>250</v>
      </c>
      <c r="M83" s="73" t="s">
        <v>241</v>
      </c>
      <c r="N83" s="73"/>
      <c r="O83" s="74" t="s">
        <v>378</v>
      </c>
      <c r="P83" s="74" t="s">
        <v>137</v>
      </c>
    </row>
    <row r="84" spans="1:16">
      <c r="A84" s="26" t="str">
        <f t="shared" si="6"/>
        <v> AOEB 1 </v>
      </c>
      <c r="B84" s="14" t="str">
        <f t="shared" si="7"/>
        <v>I</v>
      </c>
      <c r="C84" s="26">
        <f t="shared" si="8"/>
        <v>44082.815000000002</v>
      </c>
      <c r="D84" t="str">
        <f t="shared" si="9"/>
        <v>vis</v>
      </c>
      <c r="E84">
        <f>VLOOKUP(C84,Active!C$21:E$971,3,FALSE)</f>
        <v>18540.003128333752</v>
      </c>
      <c r="F84" s="14" t="s">
        <v>237</v>
      </c>
      <c r="G84" t="str">
        <f t="shared" si="10"/>
        <v>44082.815</v>
      </c>
      <c r="H84" s="26">
        <f t="shared" si="11"/>
        <v>18540</v>
      </c>
      <c r="I84" s="72" t="s">
        <v>437</v>
      </c>
      <c r="J84" s="73" t="s">
        <v>438</v>
      </c>
      <c r="K84" s="72">
        <v>18540</v>
      </c>
      <c r="L84" s="72" t="s">
        <v>278</v>
      </c>
      <c r="M84" s="73" t="s">
        <v>241</v>
      </c>
      <c r="N84" s="73"/>
      <c r="O84" s="74" t="s">
        <v>439</v>
      </c>
      <c r="P84" s="74" t="s">
        <v>137</v>
      </c>
    </row>
    <row r="85" spans="1:16">
      <c r="A85" s="26" t="str">
        <f t="shared" si="6"/>
        <v> AOEB 1 </v>
      </c>
      <c r="B85" s="14" t="str">
        <f t="shared" si="7"/>
        <v>I</v>
      </c>
      <c r="C85" s="26">
        <f t="shared" si="8"/>
        <v>44126.625</v>
      </c>
      <c r="D85" t="str">
        <f t="shared" si="9"/>
        <v>vis</v>
      </c>
      <c r="E85">
        <f>VLOOKUP(C85,Active!C$21:E$971,3,FALSE)</f>
        <v>18616.998803148726</v>
      </c>
      <c r="F85" s="14" t="s">
        <v>237</v>
      </c>
      <c r="G85" t="str">
        <f t="shared" si="10"/>
        <v>44126.625</v>
      </c>
      <c r="H85" s="26">
        <f t="shared" si="11"/>
        <v>18617</v>
      </c>
      <c r="I85" s="72" t="s">
        <v>440</v>
      </c>
      <c r="J85" s="73" t="s">
        <v>441</v>
      </c>
      <c r="K85" s="72">
        <v>18617</v>
      </c>
      <c r="L85" s="72" t="s">
        <v>284</v>
      </c>
      <c r="M85" s="73" t="s">
        <v>241</v>
      </c>
      <c r="N85" s="73"/>
      <c r="O85" s="74" t="s">
        <v>388</v>
      </c>
      <c r="P85" s="74" t="s">
        <v>137</v>
      </c>
    </row>
    <row r="86" spans="1:16">
      <c r="A86" s="26" t="str">
        <f t="shared" si="6"/>
        <v> AOEB 1 </v>
      </c>
      <c r="B86" s="14" t="str">
        <f t="shared" si="7"/>
        <v>I</v>
      </c>
      <c r="C86" s="26">
        <f t="shared" si="8"/>
        <v>44407.705999999998</v>
      </c>
      <c r="D86" t="str">
        <f t="shared" si="9"/>
        <v>vis</v>
      </c>
      <c r="E86">
        <f>VLOOKUP(C86,Active!C$21:E$971,3,FALSE)</f>
        <v>19110.996093097809</v>
      </c>
      <c r="F86" s="14" t="s">
        <v>237</v>
      </c>
      <c r="G86" t="str">
        <f t="shared" si="10"/>
        <v>44407.706</v>
      </c>
      <c r="H86" s="26">
        <f t="shared" si="11"/>
        <v>19111</v>
      </c>
      <c r="I86" s="72" t="s">
        <v>442</v>
      </c>
      <c r="J86" s="73" t="s">
        <v>443</v>
      </c>
      <c r="K86" s="72">
        <v>19111</v>
      </c>
      <c r="L86" s="72" t="s">
        <v>253</v>
      </c>
      <c r="M86" s="73" t="s">
        <v>241</v>
      </c>
      <c r="N86" s="73"/>
      <c r="O86" s="74" t="s">
        <v>444</v>
      </c>
      <c r="P86" s="74" t="s">
        <v>137</v>
      </c>
    </row>
    <row r="87" spans="1:16">
      <c r="A87" s="26" t="str">
        <f t="shared" si="6"/>
        <v> AOEB 1 </v>
      </c>
      <c r="B87" s="14" t="str">
        <f t="shared" si="7"/>
        <v>I</v>
      </c>
      <c r="C87" s="26">
        <f t="shared" si="8"/>
        <v>44444.7</v>
      </c>
      <c r="D87" t="str">
        <f t="shared" si="9"/>
        <v>vis</v>
      </c>
      <c r="E87">
        <f>VLOOKUP(C87,Active!C$21:E$971,3,FALSE)</f>
        <v>19176.012710173938</v>
      </c>
      <c r="F87" s="14" t="s">
        <v>237</v>
      </c>
      <c r="G87" t="str">
        <f t="shared" si="10"/>
        <v>44444.700</v>
      </c>
      <c r="H87" s="26">
        <f t="shared" si="11"/>
        <v>19176</v>
      </c>
      <c r="I87" s="72" t="s">
        <v>445</v>
      </c>
      <c r="J87" s="73" t="s">
        <v>446</v>
      </c>
      <c r="K87" s="72">
        <v>19176</v>
      </c>
      <c r="L87" s="72" t="s">
        <v>300</v>
      </c>
      <c r="M87" s="73" t="s">
        <v>241</v>
      </c>
      <c r="N87" s="73"/>
      <c r="O87" s="74" t="s">
        <v>444</v>
      </c>
      <c r="P87" s="74" t="s">
        <v>137</v>
      </c>
    </row>
    <row r="88" spans="1:16">
      <c r="A88" s="26" t="str">
        <f t="shared" si="6"/>
        <v> AOEB 1 </v>
      </c>
      <c r="B88" s="14" t="str">
        <f t="shared" si="7"/>
        <v>I</v>
      </c>
      <c r="C88" s="26">
        <f t="shared" si="8"/>
        <v>44473.714</v>
      </c>
      <c r="D88" t="str">
        <f t="shared" si="9"/>
        <v>vis</v>
      </c>
      <c r="E88">
        <f>VLOOKUP(C88,Active!C$21:E$971,3,FALSE)</f>
        <v>19227.004550143858</v>
      </c>
      <c r="F88" s="14" t="s">
        <v>237</v>
      </c>
      <c r="G88" t="str">
        <f t="shared" si="10"/>
        <v>44473.714</v>
      </c>
      <c r="H88" s="26">
        <f t="shared" si="11"/>
        <v>19227</v>
      </c>
      <c r="I88" s="72" t="s">
        <v>447</v>
      </c>
      <c r="J88" s="73" t="s">
        <v>448</v>
      </c>
      <c r="K88" s="72">
        <v>19227</v>
      </c>
      <c r="L88" s="72" t="s">
        <v>364</v>
      </c>
      <c r="M88" s="73" t="s">
        <v>241</v>
      </c>
      <c r="N88" s="73"/>
      <c r="O88" s="74" t="s">
        <v>378</v>
      </c>
      <c r="P88" s="74" t="s">
        <v>137</v>
      </c>
    </row>
    <row r="89" spans="1:16">
      <c r="A89" s="26" t="str">
        <f t="shared" si="6"/>
        <v> AOEB 1 </v>
      </c>
      <c r="B89" s="14" t="str">
        <f t="shared" si="7"/>
        <v>I</v>
      </c>
      <c r="C89" s="26">
        <f t="shared" si="8"/>
        <v>44485.665999999997</v>
      </c>
      <c r="D89" t="str">
        <f t="shared" si="9"/>
        <v>vis</v>
      </c>
      <c r="E89">
        <f>VLOOKUP(C89,Active!C$21:E$971,3,FALSE)</f>
        <v>19248.010080967604</v>
      </c>
      <c r="F89" s="14" t="s">
        <v>237</v>
      </c>
      <c r="G89" t="str">
        <f t="shared" si="10"/>
        <v>44485.666</v>
      </c>
      <c r="H89" s="26">
        <f t="shared" si="11"/>
        <v>19248</v>
      </c>
      <c r="I89" s="72" t="s">
        <v>449</v>
      </c>
      <c r="J89" s="73" t="s">
        <v>450</v>
      </c>
      <c r="K89" s="72">
        <v>19248</v>
      </c>
      <c r="L89" s="72" t="s">
        <v>294</v>
      </c>
      <c r="M89" s="73" t="s">
        <v>241</v>
      </c>
      <c r="N89" s="73"/>
      <c r="O89" s="74" t="s">
        <v>378</v>
      </c>
      <c r="P89" s="74" t="s">
        <v>137</v>
      </c>
    </row>
    <row r="90" spans="1:16">
      <c r="A90" s="26" t="str">
        <f t="shared" si="6"/>
        <v> AOEB 1 </v>
      </c>
      <c r="B90" s="14" t="str">
        <f t="shared" si="7"/>
        <v>I</v>
      </c>
      <c r="C90" s="26">
        <f t="shared" si="8"/>
        <v>44493.627</v>
      </c>
      <c r="D90" t="str">
        <f t="shared" si="9"/>
        <v>vis</v>
      </c>
      <c r="E90">
        <f>VLOOKUP(C90,Active!C$21:E$971,3,FALSE)</f>
        <v>19262.001465747388</v>
      </c>
      <c r="F90" s="14" t="s">
        <v>237</v>
      </c>
      <c r="G90" t="str">
        <f t="shared" si="10"/>
        <v>44493.627</v>
      </c>
      <c r="H90" s="26">
        <f t="shared" si="11"/>
        <v>19262</v>
      </c>
      <c r="I90" s="72" t="s">
        <v>451</v>
      </c>
      <c r="J90" s="73" t="s">
        <v>452</v>
      </c>
      <c r="K90" s="72">
        <v>19262</v>
      </c>
      <c r="L90" s="72" t="s">
        <v>324</v>
      </c>
      <c r="M90" s="73" t="s">
        <v>241</v>
      </c>
      <c r="N90" s="73"/>
      <c r="O90" s="74" t="s">
        <v>378</v>
      </c>
      <c r="P90" s="74" t="s">
        <v>137</v>
      </c>
    </row>
    <row r="91" spans="1:16">
      <c r="A91" s="26" t="str">
        <f t="shared" si="6"/>
        <v> AOEB 1 </v>
      </c>
      <c r="B91" s="14" t="str">
        <f t="shared" si="7"/>
        <v>I</v>
      </c>
      <c r="C91" s="26">
        <f t="shared" si="8"/>
        <v>44816.815000000002</v>
      </c>
      <c r="D91" t="str">
        <f t="shared" si="9"/>
        <v>vis</v>
      </c>
      <c r="E91">
        <f>VLOOKUP(C91,Active!C$21:E$971,3,FALSE)</f>
        <v>19830.00142356761</v>
      </c>
      <c r="F91" s="14" t="s">
        <v>237</v>
      </c>
      <c r="G91" t="str">
        <f t="shared" si="10"/>
        <v>44816.815</v>
      </c>
      <c r="H91" s="26">
        <f t="shared" si="11"/>
        <v>19830</v>
      </c>
      <c r="I91" s="72" t="s">
        <v>453</v>
      </c>
      <c r="J91" s="73" t="s">
        <v>454</v>
      </c>
      <c r="K91" s="72">
        <v>19830</v>
      </c>
      <c r="L91" s="72" t="s">
        <v>324</v>
      </c>
      <c r="M91" s="73" t="s">
        <v>241</v>
      </c>
      <c r="N91" s="73"/>
      <c r="O91" s="74" t="s">
        <v>455</v>
      </c>
      <c r="P91" s="74" t="s">
        <v>137</v>
      </c>
    </row>
    <row r="92" spans="1:16">
      <c r="A92" s="26" t="str">
        <f t="shared" si="6"/>
        <v> AOEB 1 </v>
      </c>
      <c r="B92" s="14" t="str">
        <f t="shared" si="7"/>
        <v>I</v>
      </c>
      <c r="C92" s="26">
        <f t="shared" si="8"/>
        <v>44836.739000000001</v>
      </c>
      <c r="D92" t="str">
        <f t="shared" si="9"/>
        <v>vis</v>
      </c>
      <c r="E92">
        <f>VLOOKUP(C92,Active!C$21:E$971,3,FALSE)</f>
        <v>19865.017671570662</v>
      </c>
      <c r="F92" s="14" t="s">
        <v>237</v>
      </c>
      <c r="G92" t="str">
        <f t="shared" si="10"/>
        <v>44836.739</v>
      </c>
      <c r="H92" s="26">
        <f t="shared" si="11"/>
        <v>19865</v>
      </c>
      <c r="I92" s="72" t="s">
        <v>456</v>
      </c>
      <c r="J92" s="73" t="s">
        <v>457</v>
      </c>
      <c r="K92" s="72">
        <v>19865</v>
      </c>
      <c r="L92" s="72" t="s">
        <v>458</v>
      </c>
      <c r="M92" s="73" t="s">
        <v>241</v>
      </c>
      <c r="N92" s="73"/>
      <c r="O92" s="74" t="s">
        <v>455</v>
      </c>
      <c r="P92" s="74" t="s">
        <v>137</v>
      </c>
    </row>
    <row r="93" spans="1:16">
      <c r="A93" s="26" t="str">
        <f t="shared" si="6"/>
        <v> AOEB 1 </v>
      </c>
      <c r="B93" s="14" t="str">
        <f t="shared" si="7"/>
        <v>I</v>
      </c>
      <c r="C93" s="26">
        <f t="shared" si="8"/>
        <v>44849.817000000003</v>
      </c>
      <c r="D93" t="str">
        <f t="shared" si="9"/>
        <v>vis</v>
      </c>
      <c r="E93">
        <f>VLOOKUP(C93,Active!C$21:E$971,3,FALSE)</f>
        <v>19888.002137108902</v>
      </c>
      <c r="F93" s="14" t="s">
        <v>237</v>
      </c>
      <c r="G93" t="str">
        <f t="shared" si="10"/>
        <v>44849.817</v>
      </c>
      <c r="H93" s="26">
        <f t="shared" si="11"/>
        <v>19888</v>
      </c>
      <c r="I93" s="72" t="s">
        <v>459</v>
      </c>
      <c r="J93" s="73" t="s">
        <v>460</v>
      </c>
      <c r="K93" s="72">
        <v>19888</v>
      </c>
      <c r="L93" s="72" t="s">
        <v>324</v>
      </c>
      <c r="M93" s="73" t="s">
        <v>241</v>
      </c>
      <c r="N93" s="73"/>
      <c r="O93" s="74" t="s">
        <v>461</v>
      </c>
      <c r="P93" s="74" t="s">
        <v>137</v>
      </c>
    </row>
    <row r="94" spans="1:16">
      <c r="A94" s="26" t="str">
        <f t="shared" si="6"/>
        <v> AOEB 1 </v>
      </c>
      <c r="B94" s="14" t="str">
        <f t="shared" si="7"/>
        <v>I</v>
      </c>
      <c r="C94" s="26">
        <f t="shared" si="8"/>
        <v>44856.642999999996</v>
      </c>
      <c r="D94" t="str">
        <f t="shared" si="9"/>
        <v>vis</v>
      </c>
      <c r="E94">
        <f>VLOOKUP(C94,Active!C$21:E$971,3,FALSE)</f>
        <v>19899.998769756392</v>
      </c>
      <c r="F94" s="14" t="s">
        <v>237</v>
      </c>
      <c r="G94" t="str">
        <f t="shared" si="10"/>
        <v>44856.643</v>
      </c>
      <c r="H94" s="26">
        <f t="shared" si="11"/>
        <v>19900</v>
      </c>
      <c r="I94" s="72" t="s">
        <v>462</v>
      </c>
      <c r="J94" s="73" t="s">
        <v>463</v>
      </c>
      <c r="K94" s="72">
        <v>19900</v>
      </c>
      <c r="L94" s="72" t="s">
        <v>284</v>
      </c>
      <c r="M94" s="73" t="s">
        <v>241</v>
      </c>
      <c r="N94" s="73"/>
      <c r="O94" s="74" t="s">
        <v>455</v>
      </c>
      <c r="P94" s="74" t="s">
        <v>137</v>
      </c>
    </row>
    <row r="95" spans="1:16">
      <c r="A95" s="26" t="str">
        <f t="shared" si="6"/>
        <v> AOEB 1 </v>
      </c>
      <c r="B95" s="14" t="str">
        <f t="shared" si="7"/>
        <v>I</v>
      </c>
      <c r="C95" s="26">
        <f t="shared" si="8"/>
        <v>44868.595000000001</v>
      </c>
      <c r="D95" t="str">
        <f t="shared" si="9"/>
        <v>vis</v>
      </c>
      <c r="E95">
        <f>VLOOKUP(C95,Active!C$21:E$971,3,FALSE)</f>
        <v>19921.004300580156</v>
      </c>
      <c r="F95" s="14" t="s">
        <v>237</v>
      </c>
      <c r="G95" t="str">
        <f t="shared" si="10"/>
        <v>44868.595</v>
      </c>
      <c r="H95" s="26">
        <f t="shared" si="11"/>
        <v>19921</v>
      </c>
      <c r="I95" s="72" t="s">
        <v>464</v>
      </c>
      <c r="J95" s="73" t="s">
        <v>465</v>
      </c>
      <c r="K95" s="72">
        <v>19921</v>
      </c>
      <c r="L95" s="72" t="s">
        <v>278</v>
      </c>
      <c r="M95" s="73" t="s">
        <v>241</v>
      </c>
      <c r="N95" s="73"/>
      <c r="O95" s="74" t="s">
        <v>388</v>
      </c>
      <c r="P95" s="74" t="s">
        <v>137</v>
      </c>
    </row>
    <row r="96" spans="1:16">
      <c r="A96" s="26" t="str">
        <f t="shared" si="6"/>
        <v> AOEB 1 </v>
      </c>
      <c r="B96" s="14" t="str">
        <f t="shared" si="7"/>
        <v>I</v>
      </c>
      <c r="C96" s="26">
        <f t="shared" si="8"/>
        <v>44869.724000000002</v>
      </c>
      <c r="D96" t="str">
        <f t="shared" si="9"/>
        <v>vis</v>
      </c>
      <c r="E96">
        <f>VLOOKUP(C96,Active!C$21:E$971,3,FALSE)</f>
        <v>19922.988507767241</v>
      </c>
      <c r="F96" s="14" t="s">
        <v>237</v>
      </c>
      <c r="G96" t="str">
        <f t="shared" si="10"/>
        <v>44869.724</v>
      </c>
      <c r="H96" s="26">
        <f t="shared" si="11"/>
        <v>19923</v>
      </c>
      <c r="I96" s="72" t="s">
        <v>466</v>
      </c>
      <c r="J96" s="73" t="s">
        <v>467</v>
      </c>
      <c r="K96" s="72">
        <v>19923</v>
      </c>
      <c r="L96" s="72" t="s">
        <v>412</v>
      </c>
      <c r="M96" s="73" t="s">
        <v>241</v>
      </c>
      <c r="N96" s="73"/>
      <c r="O96" s="74" t="s">
        <v>461</v>
      </c>
      <c r="P96" s="74" t="s">
        <v>137</v>
      </c>
    </row>
    <row r="97" spans="1:16">
      <c r="A97" s="26" t="str">
        <f t="shared" si="6"/>
        <v> AOEB 1 </v>
      </c>
      <c r="B97" s="14" t="str">
        <f t="shared" si="7"/>
        <v>I</v>
      </c>
      <c r="C97" s="26">
        <f t="shared" si="8"/>
        <v>44872.574999999997</v>
      </c>
      <c r="D97" t="str">
        <f t="shared" si="9"/>
        <v>vis</v>
      </c>
      <c r="E97">
        <f>VLOOKUP(C97,Active!C$21:E$971,3,FALSE)</f>
        <v>19927.999114224604</v>
      </c>
      <c r="F97" s="14" t="s">
        <v>237</v>
      </c>
      <c r="G97" t="str">
        <f t="shared" si="10"/>
        <v>44872.575</v>
      </c>
      <c r="H97" s="26">
        <f t="shared" si="11"/>
        <v>19928</v>
      </c>
      <c r="I97" s="72" t="s">
        <v>468</v>
      </c>
      <c r="J97" s="73" t="s">
        <v>469</v>
      </c>
      <c r="K97" s="72">
        <v>19928</v>
      </c>
      <c r="L97" s="72" t="s">
        <v>284</v>
      </c>
      <c r="M97" s="73" t="s">
        <v>241</v>
      </c>
      <c r="N97" s="73"/>
      <c r="O97" s="74" t="s">
        <v>388</v>
      </c>
      <c r="P97" s="74" t="s">
        <v>137</v>
      </c>
    </row>
    <row r="98" spans="1:16">
      <c r="A98" s="26" t="str">
        <f t="shared" si="6"/>
        <v> AOEB 1 </v>
      </c>
      <c r="B98" s="14" t="str">
        <f t="shared" si="7"/>
        <v>I</v>
      </c>
      <c r="C98" s="26">
        <f t="shared" si="8"/>
        <v>44876.563000000002</v>
      </c>
      <c r="D98" t="str">
        <f t="shared" si="9"/>
        <v>vis</v>
      </c>
      <c r="E98">
        <f>VLOOKUP(C98,Active!C$21:E$971,3,FALSE)</f>
        <v>19935.007987795994</v>
      </c>
      <c r="F98" s="14" t="s">
        <v>237</v>
      </c>
      <c r="G98" t="str">
        <f t="shared" si="10"/>
        <v>44876.563</v>
      </c>
      <c r="H98" s="26">
        <f t="shared" si="11"/>
        <v>19935</v>
      </c>
      <c r="I98" s="72" t="s">
        <v>470</v>
      </c>
      <c r="J98" s="73" t="s">
        <v>471</v>
      </c>
      <c r="K98" s="72">
        <v>19935</v>
      </c>
      <c r="L98" s="72" t="s">
        <v>240</v>
      </c>
      <c r="M98" s="73" t="s">
        <v>241</v>
      </c>
      <c r="N98" s="73"/>
      <c r="O98" s="74" t="s">
        <v>388</v>
      </c>
      <c r="P98" s="74" t="s">
        <v>137</v>
      </c>
    </row>
    <row r="99" spans="1:16">
      <c r="A99" s="26" t="str">
        <f t="shared" si="6"/>
        <v> AOEB 1 </v>
      </c>
      <c r="B99" s="14" t="str">
        <f t="shared" si="7"/>
        <v>I</v>
      </c>
      <c r="C99" s="26">
        <f t="shared" si="8"/>
        <v>44885.665000000001</v>
      </c>
      <c r="D99" t="str">
        <f t="shared" si="9"/>
        <v>vis</v>
      </c>
      <c r="E99">
        <f>VLOOKUP(C99,Active!C$21:E$971,3,FALSE)</f>
        <v>19951.004669653237</v>
      </c>
      <c r="F99" s="14" t="s">
        <v>237</v>
      </c>
      <c r="G99" t="str">
        <f t="shared" si="10"/>
        <v>44885.665</v>
      </c>
      <c r="H99" s="26">
        <f t="shared" si="11"/>
        <v>19951</v>
      </c>
      <c r="I99" s="72" t="s">
        <v>472</v>
      </c>
      <c r="J99" s="73" t="s">
        <v>473</v>
      </c>
      <c r="K99" s="72">
        <v>19951</v>
      </c>
      <c r="L99" s="72" t="s">
        <v>364</v>
      </c>
      <c r="M99" s="73" t="s">
        <v>241</v>
      </c>
      <c r="N99" s="73"/>
      <c r="O99" s="74" t="s">
        <v>378</v>
      </c>
      <c r="P99" s="74" t="s">
        <v>137</v>
      </c>
    </row>
    <row r="100" spans="1:16">
      <c r="A100" s="26" t="str">
        <f t="shared" si="6"/>
        <v> AOEB 1 </v>
      </c>
      <c r="B100" s="14" t="str">
        <f t="shared" si="7"/>
        <v>I</v>
      </c>
      <c r="C100" s="26">
        <f t="shared" si="8"/>
        <v>44938.576999999997</v>
      </c>
      <c r="D100" t="str">
        <f t="shared" si="9"/>
        <v>vis</v>
      </c>
      <c r="E100">
        <f>VLOOKUP(C100,Active!C$21:E$971,3,FALSE)</f>
        <v>20043.997026325458</v>
      </c>
      <c r="F100" s="14" t="s">
        <v>237</v>
      </c>
      <c r="G100" t="str">
        <f t="shared" si="10"/>
        <v>44938.577</v>
      </c>
      <c r="H100" s="26">
        <f t="shared" si="11"/>
        <v>20044</v>
      </c>
      <c r="I100" s="72" t="s">
        <v>474</v>
      </c>
      <c r="J100" s="73" t="s">
        <v>475</v>
      </c>
      <c r="K100" s="72">
        <v>20044</v>
      </c>
      <c r="L100" s="72" t="s">
        <v>253</v>
      </c>
      <c r="M100" s="73" t="s">
        <v>241</v>
      </c>
      <c r="N100" s="73"/>
      <c r="O100" s="74" t="s">
        <v>378</v>
      </c>
      <c r="P100" s="74" t="s">
        <v>137</v>
      </c>
    </row>
    <row r="101" spans="1:16">
      <c r="A101" s="26" t="str">
        <f t="shared" si="6"/>
        <v> AOEB 1 </v>
      </c>
      <c r="B101" s="14" t="str">
        <f t="shared" si="7"/>
        <v>I</v>
      </c>
      <c r="C101" s="26">
        <f t="shared" si="8"/>
        <v>45166.748</v>
      </c>
      <c r="D101" t="str">
        <f t="shared" si="9"/>
        <v>vis</v>
      </c>
      <c r="E101">
        <f>VLOOKUP(C101,Active!C$21:E$971,3,FALSE)</f>
        <v>20445.00547458405</v>
      </c>
      <c r="F101" s="14" t="s">
        <v>237</v>
      </c>
      <c r="G101" t="str">
        <f t="shared" si="10"/>
        <v>45166.748</v>
      </c>
      <c r="H101" s="26">
        <f t="shared" si="11"/>
        <v>20445</v>
      </c>
      <c r="I101" s="72" t="s">
        <v>476</v>
      </c>
      <c r="J101" s="73" t="s">
        <v>477</v>
      </c>
      <c r="K101" s="72">
        <v>20445</v>
      </c>
      <c r="L101" s="72" t="s">
        <v>364</v>
      </c>
      <c r="M101" s="73" t="s">
        <v>241</v>
      </c>
      <c r="N101" s="73"/>
      <c r="O101" s="74" t="s">
        <v>461</v>
      </c>
      <c r="P101" s="74" t="s">
        <v>137</v>
      </c>
    </row>
    <row r="102" spans="1:16">
      <c r="A102" s="26" t="str">
        <f t="shared" si="6"/>
        <v> AOEB 1 </v>
      </c>
      <c r="B102" s="14" t="str">
        <f t="shared" si="7"/>
        <v>I</v>
      </c>
      <c r="C102" s="26">
        <f t="shared" si="8"/>
        <v>45264.606</v>
      </c>
      <c r="D102" t="str">
        <f t="shared" si="9"/>
        <v>vis</v>
      </c>
      <c r="E102">
        <f>VLOOKUP(C102,Active!C$21:E$971,3,FALSE)</f>
        <v>20616.990015694399</v>
      </c>
      <c r="F102" s="14" t="s">
        <v>237</v>
      </c>
      <c r="G102" t="str">
        <f t="shared" si="10"/>
        <v>45264.606</v>
      </c>
      <c r="H102" s="26">
        <f t="shared" si="11"/>
        <v>20617</v>
      </c>
      <c r="I102" s="72" t="s">
        <v>478</v>
      </c>
      <c r="J102" s="73" t="s">
        <v>479</v>
      </c>
      <c r="K102" s="72">
        <v>20617</v>
      </c>
      <c r="L102" s="72" t="s">
        <v>333</v>
      </c>
      <c r="M102" s="73" t="s">
        <v>241</v>
      </c>
      <c r="N102" s="73"/>
      <c r="O102" s="74" t="s">
        <v>378</v>
      </c>
      <c r="P102" s="74" t="s">
        <v>137</v>
      </c>
    </row>
    <row r="103" spans="1:16">
      <c r="A103" s="26" t="str">
        <f t="shared" si="6"/>
        <v> AOEB 1 </v>
      </c>
      <c r="B103" s="14" t="str">
        <f t="shared" si="7"/>
        <v>I</v>
      </c>
      <c r="C103" s="26">
        <f t="shared" si="8"/>
        <v>45492.771000000001</v>
      </c>
      <c r="D103" t="str">
        <f t="shared" si="9"/>
        <v>vis</v>
      </c>
      <c r="E103">
        <f>VLOOKUP(C103,Active!C$21:E$971,3,FALSE)</f>
        <v>21017.987919007799</v>
      </c>
      <c r="F103" s="14" t="s">
        <v>237</v>
      </c>
      <c r="G103" t="str">
        <f t="shared" si="10"/>
        <v>45492.771</v>
      </c>
      <c r="H103" s="26">
        <f t="shared" si="11"/>
        <v>21018</v>
      </c>
      <c r="I103" s="72" t="s">
        <v>480</v>
      </c>
      <c r="J103" s="73" t="s">
        <v>481</v>
      </c>
      <c r="K103" s="72">
        <v>21018</v>
      </c>
      <c r="L103" s="72" t="s">
        <v>412</v>
      </c>
      <c r="M103" s="73" t="s">
        <v>241</v>
      </c>
      <c r="N103" s="73"/>
      <c r="O103" s="74" t="s">
        <v>378</v>
      </c>
      <c r="P103" s="74" t="s">
        <v>137</v>
      </c>
    </row>
    <row r="104" spans="1:16">
      <c r="A104" s="26" t="str">
        <f t="shared" si="6"/>
        <v> AOEB 1 </v>
      </c>
      <c r="B104" s="14" t="str">
        <f t="shared" si="7"/>
        <v>I</v>
      </c>
      <c r="C104" s="26">
        <f t="shared" si="8"/>
        <v>45541.711000000003</v>
      </c>
      <c r="D104" t="str">
        <f t="shared" si="9"/>
        <v>vis</v>
      </c>
      <c r="E104">
        <f>VLOOKUP(C104,Active!C$21:E$971,3,FALSE)</f>
        <v>21103.999521962494</v>
      </c>
      <c r="F104" s="14" t="s">
        <v>237</v>
      </c>
      <c r="G104" t="str">
        <f t="shared" si="10"/>
        <v>45541.711</v>
      </c>
      <c r="H104" s="26">
        <f t="shared" si="11"/>
        <v>21104</v>
      </c>
      <c r="I104" s="72" t="s">
        <v>482</v>
      </c>
      <c r="J104" s="73" t="s">
        <v>483</v>
      </c>
      <c r="K104" s="72">
        <v>21104</v>
      </c>
      <c r="L104" s="72" t="s">
        <v>250</v>
      </c>
      <c r="M104" s="73" t="s">
        <v>241</v>
      </c>
      <c r="N104" s="73"/>
      <c r="O104" s="74" t="s">
        <v>378</v>
      </c>
      <c r="P104" s="74" t="s">
        <v>137</v>
      </c>
    </row>
    <row r="105" spans="1:16">
      <c r="A105" s="26" t="str">
        <f t="shared" si="6"/>
        <v> AOEB 1 </v>
      </c>
      <c r="B105" s="14" t="str">
        <f t="shared" si="7"/>
        <v>I</v>
      </c>
      <c r="C105" s="26">
        <f t="shared" si="8"/>
        <v>45549.682999999997</v>
      </c>
      <c r="D105" t="str">
        <f t="shared" si="9"/>
        <v>vis</v>
      </c>
      <c r="E105">
        <f>VLOOKUP(C105,Active!C$21:E$971,3,FALSE)</f>
        <v>21118.010239141782</v>
      </c>
      <c r="F105" s="14" t="s">
        <v>237</v>
      </c>
      <c r="G105" t="str">
        <f t="shared" si="10"/>
        <v>45549.683</v>
      </c>
      <c r="H105" s="26">
        <f t="shared" si="11"/>
        <v>21118</v>
      </c>
      <c r="I105" s="72" t="s">
        <v>484</v>
      </c>
      <c r="J105" s="73" t="s">
        <v>485</v>
      </c>
      <c r="K105" s="72">
        <v>21118</v>
      </c>
      <c r="L105" s="72" t="s">
        <v>294</v>
      </c>
      <c r="M105" s="73" t="s">
        <v>241</v>
      </c>
      <c r="N105" s="73"/>
      <c r="O105" s="74" t="s">
        <v>455</v>
      </c>
      <c r="P105" s="74" t="s">
        <v>137</v>
      </c>
    </row>
    <row r="106" spans="1:16">
      <c r="A106" s="26" t="str">
        <f t="shared" si="6"/>
        <v> AOEB 1 </v>
      </c>
      <c r="B106" s="14" t="str">
        <f t="shared" si="7"/>
        <v>I</v>
      </c>
      <c r="C106" s="26">
        <f t="shared" si="8"/>
        <v>45553.658000000003</v>
      </c>
      <c r="D106" t="str">
        <f t="shared" si="9"/>
        <v>vis</v>
      </c>
      <c r="E106">
        <f>VLOOKUP(C106,Active!C$21:E$971,3,FALSE)</f>
        <v>21124.996265331923</v>
      </c>
      <c r="F106" s="14" t="s">
        <v>237</v>
      </c>
      <c r="G106" t="str">
        <f t="shared" si="10"/>
        <v>45553.658</v>
      </c>
      <c r="H106" s="26">
        <f t="shared" si="11"/>
        <v>21125</v>
      </c>
      <c r="I106" s="72" t="s">
        <v>486</v>
      </c>
      <c r="J106" s="73" t="s">
        <v>487</v>
      </c>
      <c r="K106" s="72">
        <v>21125</v>
      </c>
      <c r="L106" s="72" t="s">
        <v>253</v>
      </c>
      <c r="M106" s="73" t="s">
        <v>241</v>
      </c>
      <c r="N106" s="73"/>
      <c r="O106" s="74" t="s">
        <v>378</v>
      </c>
      <c r="P106" s="74" t="s">
        <v>137</v>
      </c>
    </row>
    <row r="107" spans="1:16">
      <c r="A107" s="26" t="str">
        <f t="shared" si="6"/>
        <v> AOEB 1 </v>
      </c>
      <c r="B107" s="14" t="str">
        <f t="shared" si="7"/>
        <v>I</v>
      </c>
      <c r="C107" s="26">
        <f t="shared" si="8"/>
        <v>45578.703999999998</v>
      </c>
      <c r="D107" t="str">
        <f t="shared" si="9"/>
        <v>vis</v>
      </c>
      <c r="E107">
        <f>VLOOKUP(C107,Active!C$21:E$971,3,FALSE)</f>
        <v>21169.014381547753</v>
      </c>
      <c r="F107" s="14" t="s">
        <v>237</v>
      </c>
      <c r="G107" t="str">
        <f t="shared" si="10"/>
        <v>45578.704</v>
      </c>
      <c r="H107" s="26">
        <f t="shared" si="11"/>
        <v>21169</v>
      </c>
      <c r="I107" s="72" t="s">
        <v>488</v>
      </c>
      <c r="J107" s="73" t="s">
        <v>489</v>
      </c>
      <c r="K107" s="72">
        <v>21169</v>
      </c>
      <c r="L107" s="72" t="s">
        <v>289</v>
      </c>
      <c r="M107" s="73" t="s">
        <v>241</v>
      </c>
      <c r="N107" s="73"/>
      <c r="O107" s="74" t="s">
        <v>378</v>
      </c>
      <c r="P107" s="74" t="s">
        <v>137</v>
      </c>
    </row>
    <row r="108" spans="1:16">
      <c r="A108" s="26" t="str">
        <f t="shared" si="6"/>
        <v> AOEB 1 </v>
      </c>
      <c r="B108" s="14" t="str">
        <f t="shared" si="7"/>
        <v>I</v>
      </c>
      <c r="C108" s="26">
        <f t="shared" si="8"/>
        <v>45937.737000000001</v>
      </c>
      <c r="D108" t="str">
        <f t="shared" si="9"/>
        <v>vis</v>
      </c>
      <c r="E108">
        <f>VLOOKUP(C108,Active!C$21:E$971,3,FALSE)</f>
        <v>21800.01159943972</v>
      </c>
      <c r="F108" s="14" t="s">
        <v>237</v>
      </c>
      <c r="G108" t="str">
        <f t="shared" si="10"/>
        <v>45937.737</v>
      </c>
      <c r="H108" s="26">
        <f t="shared" si="11"/>
        <v>21800</v>
      </c>
      <c r="I108" s="72" t="s">
        <v>490</v>
      </c>
      <c r="J108" s="73" t="s">
        <v>491</v>
      </c>
      <c r="K108" s="72">
        <v>21800</v>
      </c>
      <c r="L108" s="72" t="s">
        <v>300</v>
      </c>
      <c r="M108" s="73" t="s">
        <v>241</v>
      </c>
      <c r="N108" s="73"/>
      <c r="O108" s="74" t="s">
        <v>455</v>
      </c>
      <c r="P108" s="74" t="s">
        <v>137</v>
      </c>
    </row>
    <row r="109" spans="1:16">
      <c r="A109" s="26" t="str">
        <f t="shared" si="6"/>
        <v> AOEB 1 </v>
      </c>
      <c r="B109" s="14" t="str">
        <f t="shared" si="7"/>
        <v>I</v>
      </c>
      <c r="C109" s="26">
        <f t="shared" si="8"/>
        <v>45945.703000000001</v>
      </c>
      <c r="D109" t="str">
        <f t="shared" si="9"/>
        <v>vis</v>
      </c>
      <c r="E109">
        <f>VLOOKUP(C109,Active!C$21:E$971,3,FALSE)</f>
        <v>21814.011771673824</v>
      </c>
      <c r="F109" s="14" t="s">
        <v>237</v>
      </c>
      <c r="G109" t="str">
        <f t="shared" si="10"/>
        <v>45945.703</v>
      </c>
      <c r="H109" s="26">
        <f t="shared" si="11"/>
        <v>21814</v>
      </c>
      <c r="I109" s="72" t="s">
        <v>492</v>
      </c>
      <c r="J109" s="73" t="s">
        <v>493</v>
      </c>
      <c r="K109" s="72">
        <v>21814</v>
      </c>
      <c r="L109" s="72" t="s">
        <v>300</v>
      </c>
      <c r="M109" s="73" t="s">
        <v>241</v>
      </c>
      <c r="N109" s="73"/>
      <c r="O109" s="74" t="s">
        <v>455</v>
      </c>
      <c r="P109" s="74" t="s">
        <v>137</v>
      </c>
    </row>
    <row r="110" spans="1:16">
      <c r="A110" s="26" t="str">
        <f t="shared" si="6"/>
        <v> AOEB 1 </v>
      </c>
      <c r="B110" s="14" t="str">
        <f t="shared" si="7"/>
        <v>I</v>
      </c>
      <c r="C110" s="26">
        <f t="shared" si="8"/>
        <v>45945.709000000003</v>
      </c>
      <c r="D110" t="str">
        <f t="shared" si="9"/>
        <v>vis</v>
      </c>
      <c r="E110">
        <f>VLOOKUP(C110,Active!C$21:E$971,3,FALSE)</f>
        <v>21814.022316619019</v>
      </c>
      <c r="F110" s="14" t="s">
        <v>237</v>
      </c>
      <c r="G110" t="str">
        <f t="shared" si="10"/>
        <v>45945.709</v>
      </c>
      <c r="H110" s="26">
        <f t="shared" si="11"/>
        <v>21814</v>
      </c>
      <c r="I110" s="72" t="s">
        <v>494</v>
      </c>
      <c r="J110" s="73" t="s">
        <v>495</v>
      </c>
      <c r="K110" s="72">
        <v>21814</v>
      </c>
      <c r="L110" s="72" t="s">
        <v>496</v>
      </c>
      <c r="M110" s="73" t="s">
        <v>241</v>
      </c>
      <c r="N110" s="73"/>
      <c r="O110" s="74" t="s">
        <v>497</v>
      </c>
      <c r="P110" s="74" t="s">
        <v>137</v>
      </c>
    </row>
    <row r="111" spans="1:16">
      <c r="A111" s="26" t="str">
        <f t="shared" si="6"/>
        <v> AOEB 1 </v>
      </c>
      <c r="B111" s="14" t="str">
        <f t="shared" si="7"/>
        <v>I</v>
      </c>
      <c r="C111" s="26">
        <f t="shared" si="8"/>
        <v>46018.531999999999</v>
      </c>
      <c r="D111" t="str">
        <f t="shared" si="9"/>
        <v>vis</v>
      </c>
      <c r="E111">
        <f>VLOOKUP(C111,Active!C$21:E$971,3,FALSE)</f>
        <v>21942.008073913039</v>
      </c>
      <c r="F111" s="14" t="s">
        <v>237</v>
      </c>
      <c r="G111" t="str">
        <f t="shared" si="10"/>
        <v>46018.532</v>
      </c>
      <c r="H111" s="26">
        <f t="shared" si="11"/>
        <v>21942</v>
      </c>
      <c r="I111" s="72" t="s">
        <v>498</v>
      </c>
      <c r="J111" s="73" t="s">
        <v>499</v>
      </c>
      <c r="K111" s="72">
        <v>21942</v>
      </c>
      <c r="L111" s="72" t="s">
        <v>240</v>
      </c>
      <c r="M111" s="73" t="s">
        <v>241</v>
      </c>
      <c r="N111" s="73"/>
      <c r="O111" s="74" t="s">
        <v>388</v>
      </c>
      <c r="P111" s="74" t="s">
        <v>137</v>
      </c>
    </row>
    <row r="112" spans="1:16">
      <c r="A112" s="26" t="str">
        <f t="shared" si="6"/>
        <v> AOEB 1 </v>
      </c>
      <c r="B112" s="14" t="str">
        <f t="shared" si="7"/>
        <v>I</v>
      </c>
      <c r="C112" s="26">
        <f t="shared" si="8"/>
        <v>46210.841999999997</v>
      </c>
      <c r="D112" t="str">
        <f t="shared" si="9"/>
        <v>vis</v>
      </c>
      <c r="E112">
        <f>VLOOKUP(C112,Active!C$21:E$971,3,FALSE)</f>
        <v>22279.991142246039</v>
      </c>
      <c r="F112" s="14" t="s">
        <v>237</v>
      </c>
      <c r="G112" t="str">
        <f t="shared" si="10"/>
        <v>46210.842</v>
      </c>
      <c r="H112" s="26">
        <f t="shared" si="11"/>
        <v>22280</v>
      </c>
      <c r="I112" s="72" t="s">
        <v>500</v>
      </c>
      <c r="J112" s="73" t="s">
        <v>501</v>
      </c>
      <c r="K112" s="72">
        <v>22280</v>
      </c>
      <c r="L112" s="72" t="s">
        <v>246</v>
      </c>
      <c r="M112" s="73" t="s">
        <v>241</v>
      </c>
      <c r="N112" s="73"/>
      <c r="O112" s="74" t="s">
        <v>378</v>
      </c>
      <c r="P112" s="74" t="s">
        <v>137</v>
      </c>
    </row>
    <row r="113" spans="1:16">
      <c r="A113" s="26" t="str">
        <f t="shared" si="6"/>
        <v> AOEB 1 </v>
      </c>
      <c r="B113" s="14" t="str">
        <f t="shared" si="7"/>
        <v>I</v>
      </c>
      <c r="C113" s="26">
        <f t="shared" si="8"/>
        <v>46210.843999999997</v>
      </c>
      <c r="D113" t="str">
        <f t="shared" si="9"/>
        <v>vis</v>
      </c>
      <c r="E113">
        <f>VLOOKUP(C113,Active!C$21:E$971,3,FALSE)</f>
        <v>22279.994657227769</v>
      </c>
      <c r="F113" s="14" t="s">
        <v>237</v>
      </c>
      <c r="G113" t="str">
        <f t="shared" si="10"/>
        <v>46210.844</v>
      </c>
      <c r="H113" s="26">
        <f t="shared" si="11"/>
        <v>22280</v>
      </c>
      <c r="I113" s="72" t="s">
        <v>502</v>
      </c>
      <c r="J113" s="73" t="s">
        <v>503</v>
      </c>
      <c r="K113" s="72">
        <v>22280</v>
      </c>
      <c r="L113" s="72" t="s">
        <v>310</v>
      </c>
      <c r="M113" s="73" t="s">
        <v>241</v>
      </c>
      <c r="N113" s="73"/>
      <c r="O113" s="74" t="s">
        <v>388</v>
      </c>
      <c r="P113" s="74" t="s">
        <v>137</v>
      </c>
    </row>
    <row r="114" spans="1:16">
      <c r="A114" s="26" t="str">
        <f t="shared" si="6"/>
        <v> AOEB 1 </v>
      </c>
      <c r="B114" s="14" t="str">
        <f t="shared" si="7"/>
        <v>I</v>
      </c>
      <c r="C114" s="26">
        <f t="shared" si="8"/>
        <v>46254.665999999997</v>
      </c>
      <c r="D114" t="str">
        <f t="shared" si="9"/>
        <v>vis</v>
      </c>
      <c r="E114">
        <f>VLOOKUP(C114,Active!C$21:E$971,3,FALSE)</f>
        <v>22357.011421933137</v>
      </c>
      <c r="F114" s="14" t="s">
        <v>237</v>
      </c>
      <c r="G114" t="str">
        <f t="shared" si="10"/>
        <v>46254.666</v>
      </c>
      <c r="H114" s="26">
        <f t="shared" si="11"/>
        <v>22357</v>
      </c>
      <c r="I114" s="72" t="s">
        <v>504</v>
      </c>
      <c r="J114" s="73" t="s">
        <v>505</v>
      </c>
      <c r="K114" s="72">
        <v>22357</v>
      </c>
      <c r="L114" s="72" t="s">
        <v>294</v>
      </c>
      <c r="M114" s="73" t="s">
        <v>241</v>
      </c>
      <c r="N114" s="73"/>
      <c r="O114" s="74" t="s">
        <v>388</v>
      </c>
      <c r="P114" s="74" t="s">
        <v>137</v>
      </c>
    </row>
    <row r="115" spans="1:16">
      <c r="A115" s="26" t="str">
        <f t="shared" si="6"/>
        <v> AOEB 1 </v>
      </c>
      <c r="B115" s="14" t="str">
        <f t="shared" si="7"/>
        <v>I</v>
      </c>
      <c r="C115" s="26">
        <f t="shared" si="8"/>
        <v>46263.758999999998</v>
      </c>
      <c r="D115" t="str">
        <f t="shared" si="9"/>
        <v>vis</v>
      </c>
      <c r="E115">
        <f>VLOOKUP(C115,Active!C$21:E$971,3,FALSE)</f>
        <v>22372.992286372595</v>
      </c>
      <c r="F115" s="14" t="s">
        <v>237</v>
      </c>
      <c r="G115" t="str">
        <f t="shared" si="10"/>
        <v>46263.759</v>
      </c>
      <c r="H115" s="26">
        <f t="shared" si="11"/>
        <v>22373</v>
      </c>
      <c r="I115" s="72" t="s">
        <v>506</v>
      </c>
      <c r="J115" s="73" t="s">
        <v>507</v>
      </c>
      <c r="K115" s="72">
        <v>22373</v>
      </c>
      <c r="L115" s="72" t="s">
        <v>350</v>
      </c>
      <c r="M115" s="73" t="s">
        <v>241</v>
      </c>
      <c r="N115" s="73"/>
      <c r="O115" s="74" t="s">
        <v>439</v>
      </c>
      <c r="P115" s="74" t="s">
        <v>137</v>
      </c>
    </row>
    <row r="116" spans="1:16">
      <c r="A116" s="26" t="str">
        <f t="shared" si="6"/>
        <v> AOEB 1 </v>
      </c>
      <c r="B116" s="14" t="str">
        <f t="shared" si="7"/>
        <v>I</v>
      </c>
      <c r="C116" s="26">
        <f t="shared" si="8"/>
        <v>46263.766000000003</v>
      </c>
      <c r="D116" t="str">
        <f t="shared" si="9"/>
        <v>vis</v>
      </c>
      <c r="E116">
        <f>VLOOKUP(C116,Active!C$21:E$971,3,FALSE)</f>
        <v>22373.004588808661</v>
      </c>
      <c r="F116" s="14" t="s">
        <v>237</v>
      </c>
      <c r="G116" t="str">
        <f t="shared" si="10"/>
        <v>46263.766</v>
      </c>
      <c r="H116" s="26">
        <f t="shared" si="11"/>
        <v>22373</v>
      </c>
      <c r="I116" s="72" t="s">
        <v>508</v>
      </c>
      <c r="J116" s="73" t="s">
        <v>509</v>
      </c>
      <c r="K116" s="72">
        <v>22373</v>
      </c>
      <c r="L116" s="72" t="s">
        <v>364</v>
      </c>
      <c r="M116" s="73" t="s">
        <v>241</v>
      </c>
      <c r="N116" s="73"/>
      <c r="O116" s="74" t="s">
        <v>388</v>
      </c>
      <c r="P116" s="74" t="s">
        <v>137</v>
      </c>
    </row>
    <row r="117" spans="1:16">
      <c r="A117" s="26" t="str">
        <f t="shared" si="6"/>
        <v> AOEB 1 </v>
      </c>
      <c r="B117" s="14" t="str">
        <f t="shared" si="7"/>
        <v>I</v>
      </c>
      <c r="C117" s="26">
        <f t="shared" si="8"/>
        <v>46275.709000000003</v>
      </c>
      <c r="D117" t="str">
        <f t="shared" si="9"/>
        <v>vis</v>
      </c>
      <c r="E117">
        <f>VLOOKUP(C117,Active!C$21:E$971,3,FALSE)</f>
        <v>22393.994302214625</v>
      </c>
      <c r="F117" s="14" t="s">
        <v>237</v>
      </c>
      <c r="G117" t="str">
        <f t="shared" si="10"/>
        <v>46275.709</v>
      </c>
      <c r="H117" s="26">
        <f t="shared" si="11"/>
        <v>22394</v>
      </c>
      <c r="I117" s="72" t="s">
        <v>510</v>
      </c>
      <c r="J117" s="73" t="s">
        <v>511</v>
      </c>
      <c r="K117" s="72">
        <v>22394</v>
      </c>
      <c r="L117" s="72" t="s">
        <v>310</v>
      </c>
      <c r="M117" s="73" t="s">
        <v>241</v>
      </c>
      <c r="N117" s="73"/>
      <c r="O117" s="74" t="s">
        <v>388</v>
      </c>
      <c r="P117" s="74" t="s">
        <v>137</v>
      </c>
    </row>
    <row r="118" spans="1:16">
      <c r="A118" s="26" t="str">
        <f t="shared" si="6"/>
        <v> AOEB 1 </v>
      </c>
      <c r="B118" s="14" t="str">
        <f t="shared" si="7"/>
        <v>I</v>
      </c>
      <c r="C118" s="26">
        <f t="shared" si="8"/>
        <v>46279.701000000001</v>
      </c>
      <c r="D118" t="str">
        <f t="shared" si="9"/>
        <v>vis</v>
      </c>
      <c r="E118">
        <f>VLOOKUP(C118,Active!C$21:E$971,3,FALSE)</f>
        <v>22401.010205749462</v>
      </c>
      <c r="F118" s="14" t="s">
        <v>237</v>
      </c>
      <c r="G118" t="str">
        <f t="shared" si="10"/>
        <v>46279.701</v>
      </c>
      <c r="H118" s="26">
        <f t="shared" si="11"/>
        <v>22401</v>
      </c>
      <c r="I118" s="72" t="s">
        <v>512</v>
      </c>
      <c r="J118" s="73" t="s">
        <v>513</v>
      </c>
      <c r="K118" s="72">
        <v>22401</v>
      </c>
      <c r="L118" s="72" t="s">
        <v>294</v>
      </c>
      <c r="M118" s="73" t="s">
        <v>241</v>
      </c>
      <c r="N118" s="73"/>
      <c r="O118" s="74" t="s">
        <v>388</v>
      </c>
      <c r="P118" s="74" t="s">
        <v>137</v>
      </c>
    </row>
    <row r="119" spans="1:16">
      <c r="A119" s="26" t="str">
        <f t="shared" si="6"/>
        <v> AOEB 1 </v>
      </c>
      <c r="B119" s="14" t="str">
        <f t="shared" si="7"/>
        <v>I</v>
      </c>
      <c r="C119" s="26">
        <f t="shared" si="8"/>
        <v>46295.625</v>
      </c>
      <c r="D119" t="str">
        <f t="shared" si="9"/>
        <v>vis</v>
      </c>
      <c r="E119">
        <f>VLOOKUP(C119,Active!C$21:E$971,3,FALSE)</f>
        <v>22428.996490290749</v>
      </c>
      <c r="F119" s="14" t="s">
        <v>237</v>
      </c>
      <c r="G119" t="str">
        <f t="shared" si="10"/>
        <v>46295.625</v>
      </c>
      <c r="H119" s="26">
        <f t="shared" si="11"/>
        <v>22429</v>
      </c>
      <c r="I119" s="72" t="s">
        <v>514</v>
      </c>
      <c r="J119" s="73" t="s">
        <v>515</v>
      </c>
      <c r="K119" s="72">
        <v>22429</v>
      </c>
      <c r="L119" s="72" t="s">
        <v>253</v>
      </c>
      <c r="M119" s="73" t="s">
        <v>241</v>
      </c>
      <c r="N119" s="73"/>
      <c r="O119" s="74" t="s">
        <v>388</v>
      </c>
      <c r="P119" s="74" t="s">
        <v>137</v>
      </c>
    </row>
    <row r="120" spans="1:16">
      <c r="A120" s="26" t="str">
        <f t="shared" si="6"/>
        <v> AOEB 1 </v>
      </c>
      <c r="B120" s="14" t="str">
        <f t="shared" si="7"/>
        <v>I</v>
      </c>
      <c r="C120" s="26">
        <f t="shared" si="8"/>
        <v>46296.760999999999</v>
      </c>
      <c r="D120" t="str">
        <f t="shared" si="9"/>
        <v>vis</v>
      </c>
      <c r="E120">
        <f>VLOOKUP(C120,Active!C$21:E$971,3,FALSE)</f>
        <v>22430.992999913888</v>
      </c>
      <c r="F120" s="14" t="s">
        <v>237</v>
      </c>
      <c r="G120" t="str">
        <f t="shared" si="10"/>
        <v>46296.761</v>
      </c>
      <c r="H120" s="26">
        <f t="shared" si="11"/>
        <v>22431</v>
      </c>
      <c r="I120" s="72" t="s">
        <v>516</v>
      </c>
      <c r="J120" s="73" t="s">
        <v>517</v>
      </c>
      <c r="K120" s="72">
        <v>22431</v>
      </c>
      <c r="L120" s="72" t="s">
        <v>350</v>
      </c>
      <c r="M120" s="73" t="s">
        <v>241</v>
      </c>
      <c r="N120" s="73"/>
      <c r="O120" s="74" t="s">
        <v>439</v>
      </c>
      <c r="P120" s="74" t="s">
        <v>137</v>
      </c>
    </row>
    <row r="121" spans="1:16">
      <c r="A121" s="26" t="str">
        <f t="shared" si="6"/>
        <v> AOEB 1 </v>
      </c>
      <c r="B121" s="14" t="str">
        <f t="shared" si="7"/>
        <v>I</v>
      </c>
      <c r="C121" s="26">
        <f t="shared" si="8"/>
        <v>46296.766000000003</v>
      </c>
      <c r="D121" t="str">
        <f t="shared" si="9"/>
        <v>vis</v>
      </c>
      <c r="E121">
        <f>VLOOKUP(C121,Active!C$21:E$971,3,FALSE)</f>
        <v>22431.001787368223</v>
      </c>
      <c r="F121" s="14" t="s">
        <v>237</v>
      </c>
      <c r="G121" t="str">
        <f t="shared" si="10"/>
        <v>46296.766</v>
      </c>
      <c r="H121" s="26">
        <f t="shared" si="11"/>
        <v>22431</v>
      </c>
      <c r="I121" s="72" t="s">
        <v>518</v>
      </c>
      <c r="J121" s="73" t="s">
        <v>519</v>
      </c>
      <c r="K121" s="72">
        <v>22431</v>
      </c>
      <c r="L121" s="72" t="s">
        <v>324</v>
      </c>
      <c r="M121" s="73" t="s">
        <v>241</v>
      </c>
      <c r="N121" s="73"/>
      <c r="O121" s="74" t="s">
        <v>388</v>
      </c>
      <c r="P121" s="74" t="s">
        <v>137</v>
      </c>
    </row>
    <row r="122" spans="1:16">
      <c r="A122" s="26" t="str">
        <f t="shared" si="6"/>
        <v> AOEB 1 </v>
      </c>
      <c r="B122" s="14" t="str">
        <f t="shared" si="7"/>
        <v>I</v>
      </c>
      <c r="C122" s="26">
        <f t="shared" si="8"/>
        <v>46299.614000000001</v>
      </c>
      <c r="D122" t="str">
        <f t="shared" si="9"/>
        <v>vis</v>
      </c>
      <c r="E122">
        <f>VLOOKUP(C122,Active!C$21:E$971,3,FALSE)</f>
        <v>22436.007121352995</v>
      </c>
      <c r="F122" s="14" t="s">
        <v>237</v>
      </c>
      <c r="G122" t="str">
        <f t="shared" si="10"/>
        <v>46299.614</v>
      </c>
      <c r="H122" s="26">
        <f t="shared" si="11"/>
        <v>22436</v>
      </c>
      <c r="I122" s="72" t="s">
        <v>520</v>
      </c>
      <c r="J122" s="73" t="s">
        <v>521</v>
      </c>
      <c r="K122" s="72">
        <v>22436</v>
      </c>
      <c r="L122" s="72" t="s">
        <v>264</v>
      </c>
      <c r="M122" s="73" t="s">
        <v>241</v>
      </c>
      <c r="N122" s="73"/>
      <c r="O122" s="74" t="s">
        <v>388</v>
      </c>
      <c r="P122" s="74" t="s">
        <v>137</v>
      </c>
    </row>
    <row r="123" spans="1:16">
      <c r="A123" s="26" t="str">
        <f t="shared" si="6"/>
        <v> AOEB 1 </v>
      </c>
      <c r="B123" s="14" t="str">
        <f t="shared" si="7"/>
        <v>I</v>
      </c>
      <c r="C123" s="26">
        <f t="shared" si="8"/>
        <v>46324.644</v>
      </c>
      <c r="D123" t="str">
        <f t="shared" si="9"/>
        <v>vis</v>
      </c>
      <c r="E123">
        <f>VLOOKUP(C123,Active!C$21:E$971,3,FALSE)</f>
        <v>22479.997117714986</v>
      </c>
      <c r="F123" s="14" t="s">
        <v>237</v>
      </c>
      <c r="G123" t="str">
        <f t="shared" si="10"/>
        <v>46324.644</v>
      </c>
      <c r="H123" s="26">
        <f t="shared" si="11"/>
        <v>22480</v>
      </c>
      <c r="I123" s="72" t="s">
        <v>522</v>
      </c>
      <c r="J123" s="73" t="s">
        <v>523</v>
      </c>
      <c r="K123" s="72">
        <v>22480</v>
      </c>
      <c r="L123" s="72" t="s">
        <v>253</v>
      </c>
      <c r="M123" s="73" t="s">
        <v>241</v>
      </c>
      <c r="N123" s="73"/>
      <c r="O123" s="74" t="s">
        <v>455</v>
      </c>
      <c r="P123" s="74" t="s">
        <v>137</v>
      </c>
    </row>
    <row r="124" spans="1:16">
      <c r="A124" s="26" t="str">
        <f t="shared" si="6"/>
        <v> AOEB 1 </v>
      </c>
      <c r="B124" s="14" t="str">
        <f t="shared" si="7"/>
        <v>I</v>
      </c>
      <c r="C124" s="26">
        <f t="shared" si="8"/>
        <v>46340.582000000002</v>
      </c>
      <c r="D124" t="str">
        <f t="shared" si="9"/>
        <v>vis</v>
      </c>
      <c r="E124">
        <f>VLOOKUP(C124,Active!C$21:E$971,3,FALSE)</f>
        <v>22508.008007128392</v>
      </c>
      <c r="F124" s="14" t="s">
        <v>237</v>
      </c>
      <c r="G124" t="str">
        <f t="shared" si="10"/>
        <v>46340.582</v>
      </c>
      <c r="H124" s="26">
        <f t="shared" si="11"/>
        <v>22508</v>
      </c>
      <c r="I124" s="72" t="s">
        <v>524</v>
      </c>
      <c r="J124" s="73" t="s">
        <v>525</v>
      </c>
      <c r="K124" s="72">
        <v>22508</v>
      </c>
      <c r="L124" s="72" t="s">
        <v>240</v>
      </c>
      <c r="M124" s="73" t="s">
        <v>241</v>
      </c>
      <c r="N124" s="73"/>
      <c r="O124" s="74" t="s">
        <v>497</v>
      </c>
      <c r="P124" s="74" t="s">
        <v>137</v>
      </c>
    </row>
    <row r="125" spans="1:16">
      <c r="A125" s="26" t="str">
        <f t="shared" si="6"/>
        <v> AOEB 1 </v>
      </c>
      <c r="B125" s="14" t="str">
        <f t="shared" si="7"/>
        <v>I</v>
      </c>
      <c r="C125" s="26">
        <f t="shared" si="8"/>
        <v>46369.599000000002</v>
      </c>
      <c r="D125" t="str">
        <f t="shared" si="9"/>
        <v>vis</v>
      </c>
      <c r="E125">
        <f>VLOOKUP(C125,Active!C$21:E$971,3,FALSE)</f>
        <v>22559.005119570902</v>
      </c>
      <c r="F125" s="14" t="s">
        <v>237</v>
      </c>
      <c r="G125" t="str">
        <f t="shared" si="10"/>
        <v>46369.599</v>
      </c>
      <c r="H125" s="26">
        <f t="shared" si="11"/>
        <v>22559</v>
      </c>
      <c r="I125" s="72" t="s">
        <v>526</v>
      </c>
      <c r="J125" s="73" t="s">
        <v>527</v>
      </c>
      <c r="K125" s="72">
        <v>22559</v>
      </c>
      <c r="L125" s="72" t="s">
        <v>364</v>
      </c>
      <c r="M125" s="73" t="s">
        <v>241</v>
      </c>
      <c r="N125" s="73"/>
      <c r="O125" s="74" t="s">
        <v>378</v>
      </c>
      <c r="P125" s="74" t="s">
        <v>137</v>
      </c>
    </row>
    <row r="126" spans="1:16">
      <c r="A126" s="26" t="str">
        <f t="shared" si="6"/>
        <v> AOEB 1 </v>
      </c>
      <c r="B126" s="14" t="str">
        <f t="shared" si="7"/>
        <v>I</v>
      </c>
      <c r="C126" s="26">
        <f t="shared" si="8"/>
        <v>46406.582000000002</v>
      </c>
      <c r="D126" t="str">
        <f t="shared" si="9"/>
        <v>vis</v>
      </c>
      <c r="E126">
        <f>VLOOKUP(C126,Active!C$21:E$971,3,FALSE)</f>
        <v>22624.002404247512</v>
      </c>
      <c r="F126" s="14" t="s">
        <v>237</v>
      </c>
      <c r="G126" t="str">
        <f t="shared" si="10"/>
        <v>46406.582</v>
      </c>
      <c r="H126" s="26">
        <f t="shared" si="11"/>
        <v>22624</v>
      </c>
      <c r="I126" s="72" t="s">
        <v>528</v>
      </c>
      <c r="J126" s="73" t="s">
        <v>529</v>
      </c>
      <c r="K126" s="72">
        <v>22624</v>
      </c>
      <c r="L126" s="72" t="s">
        <v>324</v>
      </c>
      <c r="M126" s="73" t="s">
        <v>241</v>
      </c>
      <c r="N126" s="73"/>
      <c r="O126" s="74" t="s">
        <v>378</v>
      </c>
      <c r="P126" s="74" t="s">
        <v>137</v>
      </c>
    </row>
    <row r="127" spans="1:16">
      <c r="A127" s="26" t="str">
        <f t="shared" si="6"/>
        <v> AOEB 1 </v>
      </c>
      <c r="B127" s="14" t="str">
        <f t="shared" si="7"/>
        <v>I</v>
      </c>
      <c r="C127" s="26">
        <f t="shared" si="8"/>
        <v>46560.773999999998</v>
      </c>
      <c r="D127" t="str">
        <f t="shared" si="9"/>
        <v>vis</v>
      </c>
      <c r="E127">
        <f>VLOOKUP(C127,Active!C$21:E$971,3,FALSE)</f>
        <v>22894.993435771619</v>
      </c>
      <c r="F127" s="14" t="s">
        <v>237</v>
      </c>
      <c r="G127" t="str">
        <f t="shared" si="10"/>
        <v>46560.774</v>
      </c>
      <c r="H127" s="26">
        <f t="shared" si="11"/>
        <v>22895</v>
      </c>
      <c r="I127" s="72" t="s">
        <v>530</v>
      </c>
      <c r="J127" s="73" t="s">
        <v>531</v>
      </c>
      <c r="K127" s="72">
        <v>22895</v>
      </c>
      <c r="L127" s="72" t="s">
        <v>350</v>
      </c>
      <c r="M127" s="73" t="s">
        <v>241</v>
      </c>
      <c r="N127" s="73"/>
      <c r="O127" s="74" t="s">
        <v>378</v>
      </c>
      <c r="P127" s="74" t="s">
        <v>137</v>
      </c>
    </row>
    <row r="128" spans="1:16">
      <c r="A128" s="26" t="str">
        <f t="shared" si="6"/>
        <v> AOEB 1 </v>
      </c>
      <c r="B128" s="14" t="str">
        <f t="shared" si="7"/>
        <v>I</v>
      </c>
      <c r="C128" s="26">
        <f t="shared" si="8"/>
        <v>46647.841999999997</v>
      </c>
      <c r="D128" t="str">
        <f t="shared" si="9"/>
        <v>vis</v>
      </c>
      <c r="E128">
        <f>VLOOKUP(C128,Active!C$21:E$971,3,FALSE)</f>
        <v>23048.014650443856</v>
      </c>
      <c r="F128" s="14" t="s">
        <v>237</v>
      </c>
      <c r="G128" t="str">
        <f t="shared" si="10"/>
        <v>46647.842</v>
      </c>
      <c r="H128" s="26">
        <f t="shared" si="11"/>
        <v>23048</v>
      </c>
      <c r="I128" s="72" t="s">
        <v>532</v>
      </c>
      <c r="J128" s="73" t="s">
        <v>533</v>
      </c>
      <c r="K128" s="72">
        <v>23048</v>
      </c>
      <c r="L128" s="72" t="s">
        <v>289</v>
      </c>
      <c r="M128" s="73" t="s">
        <v>241</v>
      </c>
      <c r="N128" s="73"/>
      <c r="O128" s="74" t="s">
        <v>439</v>
      </c>
      <c r="P128" s="74" t="s">
        <v>137</v>
      </c>
    </row>
    <row r="129" spans="1:16">
      <c r="A129" s="26" t="str">
        <f t="shared" si="6"/>
        <v> AOEB 1 </v>
      </c>
      <c r="B129" s="14" t="str">
        <f t="shared" si="7"/>
        <v>I</v>
      </c>
      <c r="C129" s="26">
        <f t="shared" si="8"/>
        <v>46654.665000000001</v>
      </c>
      <c r="D129" t="str">
        <f t="shared" si="9"/>
        <v>vis</v>
      </c>
      <c r="E129">
        <f>VLOOKUP(C129,Active!C$21:E$971,3,FALSE)</f>
        <v>23060.006010618767</v>
      </c>
      <c r="F129" s="14" t="s">
        <v>237</v>
      </c>
      <c r="G129" t="str">
        <f t="shared" si="10"/>
        <v>46654.665</v>
      </c>
      <c r="H129" s="26">
        <f t="shared" si="11"/>
        <v>23060</v>
      </c>
      <c r="I129" s="72" t="s">
        <v>534</v>
      </c>
      <c r="J129" s="73" t="s">
        <v>535</v>
      </c>
      <c r="K129" s="72">
        <v>23060</v>
      </c>
      <c r="L129" s="72" t="s">
        <v>364</v>
      </c>
      <c r="M129" s="73" t="s">
        <v>241</v>
      </c>
      <c r="N129" s="73"/>
      <c r="O129" s="74" t="s">
        <v>378</v>
      </c>
      <c r="P129" s="74" t="s">
        <v>137</v>
      </c>
    </row>
    <row r="130" spans="1:16">
      <c r="A130" s="26" t="str">
        <f t="shared" si="6"/>
        <v> AOEB 1 </v>
      </c>
      <c r="B130" s="14" t="str">
        <f t="shared" si="7"/>
        <v>I</v>
      </c>
      <c r="C130" s="26">
        <f t="shared" si="8"/>
        <v>46711.565999999999</v>
      </c>
      <c r="D130" t="str">
        <f t="shared" si="9"/>
        <v>vis</v>
      </c>
      <c r="E130">
        <f>VLOOKUP(C130,Active!C$21:E$971,3,FALSE)</f>
        <v>23160.008998353234</v>
      </c>
      <c r="F130" s="14" t="s">
        <v>237</v>
      </c>
      <c r="G130" t="str">
        <f t="shared" si="10"/>
        <v>46711.566</v>
      </c>
      <c r="H130" s="26">
        <f t="shared" si="11"/>
        <v>23160</v>
      </c>
      <c r="I130" s="72" t="s">
        <v>536</v>
      </c>
      <c r="J130" s="73" t="s">
        <v>537</v>
      </c>
      <c r="K130" s="72">
        <v>23160</v>
      </c>
      <c r="L130" s="72" t="s">
        <v>240</v>
      </c>
      <c r="M130" s="73" t="s">
        <v>241</v>
      </c>
      <c r="N130" s="73"/>
      <c r="O130" s="74" t="s">
        <v>388</v>
      </c>
      <c r="P130" s="74" t="s">
        <v>137</v>
      </c>
    </row>
    <row r="131" spans="1:16">
      <c r="A131" s="26" t="str">
        <f t="shared" si="6"/>
        <v> AOEB 1 </v>
      </c>
      <c r="B131" s="14" t="str">
        <f t="shared" si="7"/>
        <v>I</v>
      </c>
      <c r="C131" s="26">
        <f t="shared" si="8"/>
        <v>46724.652000000002</v>
      </c>
      <c r="D131" t="str">
        <f t="shared" si="9"/>
        <v>vis</v>
      </c>
      <c r="E131">
        <f>VLOOKUP(C131,Active!C$21:E$971,3,FALSE)</f>
        <v>23183.007523818404</v>
      </c>
      <c r="F131" s="14" t="s">
        <v>237</v>
      </c>
      <c r="G131" t="str">
        <f t="shared" si="10"/>
        <v>46724.652</v>
      </c>
      <c r="H131" s="26">
        <f t="shared" si="11"/>
        <v>23183</v>
      </c>
      <c r="I131" s="72" t="s">
        <v>538</v>
      </c>
      <c r="J131" s="73" t="s">
        <v>539</v>
      </c>
      <c r="K131" s="72">
        <v>23183</v>
      </c>
      <c r="L131" s="72" t="s">
        <v>264</v>
      </c>
      <c r="M131" s="73" t="s">
        <v>241</v>
      </c>
      <c r="N131" s="73"/>
      <c r="O131" s="74" t="s">
        <v>388</v>
      </c>
      <c r="P131" s="74" t="s">
        <v>137</v>
      </c>
    </row>
    <row r="132" spans="1:16">
      <c r="A132" s="26" t="str">
        <f t="shared" si="6"/>
        <v> AOEB 1 </v>
      </c>
      <c r="B132" s="14" t="str">
        <f t="shared" si="7"/>
        <v>I</v>
      </c>
      <c r="C132" s="26">
        <f t="shared" si="8"/>
        <v>46732.618000000002</v>
      </c>
      <c r="D132" t="str">
        <f t="shared" si="9"/>
        <v>vis</v>
      </c>
      <c r="E132">
        <f>VLOOKUP(C132,Active!C$21:E$971,3,FALSE)</f>
        <v>23197.007696052511</v>
      </c>
      <c r="F132" s="14" t="s">
        <v>237</v>
      </c>
      <c r="G132" t="str">
        <f t="shared" si="10"/>
        <v>46732.618</v>
      </c>
      <c r="H132" s="26">
        <f t="shared" si="11"/>
        <v>23197</v>
      </c>
      <c r="I132" s="72" t="s">
        <v>540</v>
      </c>
      <c r="J132" s="73" t="s">
        <v>541</v>
      </c>
      <c r="K132" s="72">
        <v>23197</v>
      </c>
      <c r="L132" s="72" t="s">
        <v>264</v>
      </c>
      <c r="M132" s="73" t="s">
        <v>241</v>
      </c>
      <c r="N132" s="73"/>
      <c r="O132" s="74" t="s">
        <v>388</v>
      </c>
      <c r="P132" s="74" t="s">
        <v>137</v>
      </c>
    </row>
    <row r="133" spans="1:16">
      <c r="A133" s="26" t="str">
        <f t="shared" si="6"/>
        <v> AOEB 1 </v>
      </c>
      <c r="B133" s="14" t="str">
        <f t="shared" si="7"/>
        <v>I</v>
      </c>
      <c r="C133" s="26">
        <f t="shared" si="8"/>
        <v>46744.57</v>
      </c>
      <c r="D133" t="str">
        <f t="shared" si="9"/>
        <v>vis</v>
      </c>
      <c r="E133">
        <f>VLOOKUP(C133,Active!C$21:E$971,3,FALSE)</f>
        <v>23218.013226876257</v>
      </c>
      <c r="F133" s="14" t="s">
        <v>237</v>
      </c>
      <c r="G133" t="str">
        <f t="shared" si="10"/>
        <v>46744.570</v>
      </c>
      <c r="H133" s="26">
        <f t="shared" si="11"/>
        <v>23218</v>
      </c>
      <c r="I133" s="72" t="s">
        <v>542</v>
      </c>
      <c r="J133" s="73" t="s">
        <v>543</v>
      </c>
      <c r="K133" s="72">
        <v>23218</v>
      </c>
      <c r="L133" s="72" t="s">
        <v>289</v>
      </c>
      <c r="M133" s="73" t="s">
        <v>241</v>
      </c>
      <c r="N133" s="73"/>
      <c r="O133" s="74" t="s">
        <v>388</v>
      </c>
      <c r="P133" s="74" t="s">
        <v>137</v>
      </c>
    </row>
    <row r="134" spans="1:16">
      <c r="A134" s="26" t="str">
        <f t="shared" si="6"/>
        <v> AOEB 1 </v>
      </c>
      <c r="B134" s="14" t="str">
        <f t="shared" si="7"/>
        <v>I</v>
      </c>
      <c r="C134" s="26">
        <f t="shared" si="8"/>
        <v>46769.601000000002</v>
      </c>
      <c r="D134" t="str">
        <f t="shared" si="9"/>
        <v>vis</v>
      </c>
      <c r="E134">
        <f>VLOOKUP(C134,Active!C$21:E$971,3,FALSE)</f>
        <v>23262.004980729122</v>
      </c>
      <c r="F134" s="14" t="s">
        <v>237</v>
      </c>
      <c r="G134" t="str">
        <f t="shared" si="10"/>
        <v>46769.601</v>
      </c>
      <c r="H134" s="26">
        <f t="shared" si="11"/>
        <v>23262</v>
      </c>
      <c r="I134" s="72" t="s">
        <v>544</v>
      </c>
      <c r="J134" s="73" t="s">
        <v>545</v>
      </c>
      <c r="K134" s="72">
        <v>23262</v>
      </c>
      <c r="L134" s="72" t="s">
        <v>364</v>
      </c>
      <c r="M134" s="73" t="s">
        <v>241</v>
      </c>
      <c r="N134" s="73"/>
      <c r="O134" s="74" t="s">
        <v>378</v>
      </c>
      <c r="P134" s="74" t="s">
        <v>137</v>
      </c>
    </row>
    <row r="135" spans="1:16">
      <c r="A135" s="26" t="str">
        <f t="shared" si="6"/>
        <v> AOEB 1 </v>
      </c>
      <c r="B135" s="14" t="str">
        <f t="shared" si="7"/>
        <v>I</v>
      </c>
      <c r="C135" s="26">
        <f t="shared" si="8"/>
        <v>46948.834999999999</v>
      </c>
      <c r="D135" t="str">
        <f t="shared" si="9"/>
        <v>vis</v>
      </c>
      <c r="E135">
        <f>VLOOKUP(C135,Active!C$21:E$971,3,FALSE)</f>
        <v>23577.007098505612</v>
      </c>
      <c r="F135" s="14" t="s">
        <v>237</v>
      </c>
      <c r="G135" t="str">
        <f t="shared" si="10"/>
        <v>46948.835</v>
      </c>
      <c r="H135" s="26">
        <f t="shared" si="11"/>
        <v>23577</v>
      </c>
      <c r="I135" s="72" t="s">
        <v>546</v>
      </c>
      <c r="J135" s="73" t="s">
        <v>547</v>
      </c>
      <c r="K135" s="72">
        <v>23577</v>
      </c>
      <c r="L135" s="72" t="s">
        <v>264</v>
      </c>
      <c r="M135" s="73" t="s">
        <v>241</v>
      </c>
      <c r="N135" s="73"/>
      <c r="O135" s="74" t="s">
        <v>388</v>
      </c>
      <c r="P135" s="74" t="s">
        <v>137</v>
      </c>
    </row>
    <row r="136" spans="1:16">
      <c r="A136" s="26" t="str">
        <f t="shared" si="6"/>
        <v> AOEB 1 </v>
      </c>
      <c r="B136" s="14" t="str">
        <f t="shared" si="7"/>
        <v>I</v>
      </c>
      <c r="C136" s="26">
        <f t="shared" si="8"/>
        <v>47001.749000000003</v>
      </c>
      <c r="D136" t="str">
        <f t="shared" si="9"/>
        <v>vis</v>
      </c>
      <c r="E136">
        <f>VLOOKUP(C136,Active!C$21:E$971,3,FALSE)</f>
        <v>23670.002970159574</v>
      </c>
      <c r="F136" s="14" t="s">
        <v>237</v>
      </c>
      <c r="G136" t="str">
        <f t="shared" si="10"/>
        <v>47001.749</v>
      </c>
      <c r="H136" s="26">
        <f t="shared" si="11"/>
        <v>23670</v>
      </c>
      <c r="I136" s="72" t="s">
        <v>548</v>
      </c>
      <c r="J136" s="73" t="s">
        <v>549</v>
      </c>
      <c r="K136" s="72">
        <v>23670</v>
      </c>
      <c r="L136" s="72" t="s">
        <v>278</v>
      </c>
      <c r="M136" s="73" t="s">
        <v>241</v>
      </c>
      <c r="N136" s="73"/>
      <c r="O136" s="74" t="s">
        <v>388</v>
      </c>
      <c r="P136" s="74" t="s">
        <v>137</v>
      </c>
    </row>
    <row r="137" spans="1:16">
      <c r="A137" s="26" t="str">
        <f t="shared" si="6"/>
        <v> AOEB 1 </v>
      </c>
      <c r="B137" s="14" t="str">
        <f t="shared" si="7"/>
        <v>I</v>
      </c>
      <c r="C137" s="26">
        <f t="shared" si="8"/>
        <v>47025.644999999997</v>
      </c>
      <c r="D137" t="str">
        <f t="shared" si="9"/>
        <v>vis</v>
      </c>
      <c r="E137">
        <f>VLOOKUP(C137,Active!C$21:E$971,3,FALSE)</f>
        <v>23711.999971880148</v>
      </c>
      <c r="F137" s="14" t="s">
        <v>237</v>
      </c>
      <c r="G137" t="str">
        <f t="shared" si="10"/>
        <v>47025.645</v>
      </c>
      <c r="H137" s="26">
        <f t="shared" si="11"/>
        <v>23712</v>
      </c>
      <c r="I137" s="72" t="s">
        <v>550</v>
      </c>
      <c r="J137" s="73" t="s">
        <v>551</v>
      </c>
      <c r="K137" s="72">
        <v>23712</v>
      </c>
      <c r="L137" s="72" t="s">
        <v>250</v>
      </c>
      <c r="M137" s="73" t="s">
        <v>241</v>
      </c>
      <c r="N137" s="73"/>
      <c r="O137" s="74" t="s">
        <v>388</v>
      </c>
      <c r="P137" s="74" t="s">
        <v>137</v>
      </c>
    </row>
    <row r="138" spans="1:16">
      <c r="A138" s="26" t="str">
        <f t="shared" si="6"/>
        <v> AOEB 1 </v>
      </c>
      <c r="B138" s="14" t="str">
        <f t="shared" si="7"/>
        <v>I</v>
      </c>
      <c r="C138" s="26">
        <f t="shared" si="8"/>
        <v>47029.627999999997</v>
      </c>
      <c r="D138" t="str">
        <f t="shared" si="9"/>
        <v>vis</v>
      </c>
      <c r="E138">
        <f>VLOOKUP(C138,Active!C$21:E$971,3,FALSE)</f>
        <v>23719.0000579972</v>
      </c>
      <c r="F138" s="14" t="s">
        <v>237</v>
      </c>
      <c r="G138" t="str">
        <f t="shared" si="10"/>
        <v>47029.628</v>
      </c>
      <c r="H138" s="26">
        <f t="shared" si="11"/>
        <v>23719</v>
      </c>
      <c r="I138" s="72" t="s">
        <v>552</v>
      </c>
      <c r="J138" s="73" t="s">
        <v>553</v>
      </c>
      <c r="K138" s="72">
        <v>23719</v>
      </c>
      <c r="L138" s="72" t="s">
        <v>297</v>
      </c>
      <c r="M138" s="73" t="s">
        <v>241</v>
      </c>
      <c r="N138" s="73"/>
      <c r="O138" s="74" t="s">
        <v>388</v>
      </c>
      <c r="P138" s="74" t="s">
        <v>137</v>
      </c>
    </row>
    <row r="139" spans="1:16">
      <c r="A139" s="26" t="str">
        <f t="shared" ref="A139:A202" si="12">P139</f>
        <v> AOEB 1 </v>
      </c>
      <c r="B139" s="14" t="str">
        <f t="shared" ref="B139:B202" si="13">IF(H139=INT(H139),"I","II")</f>
        <v>I</v>
      </c>
      <c r="C139" s="26">
        <f t="shared" ref="C139:C202" si="14">1*G139</f>
        <v>47062.631999999998</v>
      </c>
      <c r="D139" t="str">
        <f t="shared" ref="D139:D202" si="15">VLOOKUP(F139,I$1:J$5,2,FALSE)</f>
        <v>vis</v>
      </c>
      <c r="E139">
        <f>VLOOKUP(C139,Active!C$21:E$971,3,FALSE)</f>
        <v>23777.004286520223</v>
      </c>
      <c r="F139" s="14" t="s">
        <v>237</v>
      </c>
      <c r="G139" t="str">
        <f t="shared" ref="G139:G202" si="16">MID(I139,3,LEN(I139)-3)</f>
        <v>47062.632</v>
      </c>
      <c r="H139" s="26">
        <f t="shared" ref="H139:H202" si="17">1*K139</f>
        <v>23777</v>
      </c>
      <c r="I139" s="72" t="s">
        <v>554</v>
      </c>
      <c r="J139" s="73" t="s">
        <v>555</v>
      </c>
      <c r="K139" s="72">
        <v>23777</v>
      </c>
      <c r="L139" s="72" t="s">
        <v>278</v>
      </c>
      <c r="M139" s="73" t="s">
        <v>241</v>
      </c>
      <c r="N139" s="73"/>
      <c r="O139" s="74" t="s">
        <v>378</v>
      </c>
      <c r="P139" s="74" t="s">
        <v>137</v>
      </c>
    </row>
    <row r="140" spans="1:16">
      <c r="A140" s="26" t="str">
        <f t="shared" si="12"/>
        <v> AOEB 1 </v>
      </c>
      <c r="B140" s="14" t="str">
        <f t="shared" si="13"/>
        <v>I</v>
      </c>
      <c r="C140" s="26">
        <f t="shared" si="14"/>
        <v>47062.635000000002</v>
      </c>
      <c r="D140" t="str">
        <f t="shared" si="15"/>
        <v>vis</v>
      </c>
      <c r="E140">
        <f>VLOOKUP(C140,Active!C$21:E$971,3,FALSE)</f>
        <v>23777.009558992828</v>
      </c>
      <c r="F140" s="14" t="s">
        <v>237</v>
      </c>
      <c r="G140" t="str">
        <f t="shared" si="16"/>
        <v>47062.635</v>
      </c>
      <c r="H140" s="26">
        <f t="shared" si="17"/>
        <v>23777</v>
      </c>
      <c r="I140" s="72" t="s">
        <v>556</v>
      </c>
      <c r="J140" s="73" t="s">
        <v>557</v>
      </c>
      <c r="K140" s="72">
        <v>23777</v>
      </c>
      <c r="L140" s="72" t="s">
        <v>240</v>
      </c>
      <c r="M140" s="73" t="s">
        <v>241</v>
      </c>
      <c r="N140" s="73"/>
      <c r="O140" s="74" t="s">
        <v>388</v>
      </c>
      <c r="P140" s="74" t="s">
        <v>137</v>
      </c>
    </row>
    <row r="141" spans="1:16">
      <c r="A141" s="26" t="str">
        <f t="shared" si="12"/>
        <v> AOEB 1 </v>
      </c>
      <c r="B141" s="14" t="str">
        <f t="shared" si="13"/>
        <v>I</v>
      </c>
      <c r="C141" s="26">
        <f t="shared" si="14"/>
        <v>47087.669000000002</v>
      </c>
      <c r="D141" t="str">
        <f t="shared" si="15"/>
        <v>vis</v>
      </c>
      <c r="E141">
        <f>VLOOKUP(C141,Active!C$21:E$971,3,FALSE)</f>
        <v>23821.006585318282</v>
      </c>
      <c r="F141" s="14" t="s">
        <v>237</v>
      </c>
      <c r="G141" t="str">
        <f t="shared" si="16"/>
        <v>47087.669</v>
      </c>
      <c r="H141" s="26">
        <f t="shared" si="17"/>
        <v>23821</v>
      </c>
      <c r="I141" s="72" t="s">
        <v>558</v>
      </c>
      <c r="J141" s="73" t="s">
        <v>559</v>
      </c>
      <c r="K141" s="72">
        <v>23821</v>
      </c>
      <c r="L141" s="72" t="s">
        <v>264</v>
      </c>
      <c r="M141" s="73" t="s">
        <v>241</v>
      </c>
      <c r="N141" s="73"/>
      <c r="O141" s="74" t="s">
        <v>388</v>
      </c>
      <c r="P141" s="74" t="s">
        <v>137</v>
      </c>
    </row>
    <row r="142" spans="1:16">
      <c r="A142" s="26" t="str">
        <f t="shared" si="12"/>
        <v> AOEB 1 </v>
      </c>
      <c r="B142" s="14" t="str">
        <f t="shared" si="13"/>
        <v>I</v>
      </c>
      <c r="C142" s="26">
        <f t="shared" si="14"/>
        <v>47140.586000000003</v>
      </c>
      <c r="D142" t="str">
        <f t="shared" si="15"/>
        <v>vis</v>
      </c>
      <c r="E142">
        <f>VLOOKUP(C142,Active!C$21:E$971,3,FALSE)</f>
        <v>23914.007729444838</v>
      </c>
      <c r="F142" s="14" t="s">
        <v>237</v>
      </c>
      <c r="G142" t="str">
        <f t="shared" si="16"/>
        <v>47140.586</v>
      </c>
      <c r="H142" s="26">
        <f t="shared" si="17"/>
        <v>23914</v>
      </c>
      <c r="I142" s="72" t="s">
        <v>560</v>
      </c>
      <c r="J142" s="73" t="s">
        <v>561</v>
      </c>
      <c r="K142" s="72">
        <v>23914</v>
      </c>
      <c r="L142" s="72" t="s">
        <v>264</v>
      </c>
      <c r="M142" s="73" t="s">
        <v>241</v>
      </c>
      <c r="N142" s="73"/>
      <c r="O142" s="74" t="s">
        <v>388</v>
      </c>
      <c r="P142" s="74" t="s">
        <v>137</v>
      </c>
    </row>
    <row r="143" spans="1:16">
      <c r="A143" s="26" t="str">
        <f t="shared" si="12"/>
        <v> AOEB 1 </v>
      </c>
      <c r="B143" s="14" t="str">
        <f t="shared" si="13"/>
        <v>I</v>
      </c>
      <c r="C143" s="26">
        <f t="shared" si="14"/>
        <v>47380.697</v>
      </c>
      <c r="D143" t="str">
        <f t="shared" si="15"/>
        <v>vis</v>
      </c>
      <c r="E143">
        <f>VLOOKUP(C143,Active!C$21:E$971,3,FALSE)</f>
        <v>24336.00061863679</v>
      </c>
      <c r="F143" s="14" t="s">
        <v>237</v>
      </c>
      <c r="G143" t="str">
        <f t="shared" si="16"/>
        <v>47380.697</v>
      </c>
      <c r="H143" s="26">
        <f t="shared" si="17"/>
        <v>24336</v>
      </c>
      <c r="I143" s="72" t="s">
        <v>562</v>
      </c>
      <c r="J143" s="73" t="s">
        <v>563</v>
      </c>
      <c r="K143" s="72">
        <v>24336</v>
      </c>
      <c r="L143" s="72" t="s">
        <v>297</v>
      </c>
      <c r="M143" s="73" t="s">
        <v>241</v>
      </c>
      <c r="N143" s="73"/>
      <c r="O143" s="74" t="s">
        <v>388</v>
      </c>
      <c r="P143" s="74" t="s">
        <v>137</v>
      </c>
    </row>
    <row r="144" spans="1:16">
      <c r="A144" s="26" t="str">
        <f t="shared" si="12"/>
        <v> AOEB 1 </v>
      </c>
      <c r="B144" s="14" t="str">
        <f t="shared" si="13"/>
        <v>I</v>
      </c>
      <c r="C144" s="26">
        <f t="shared" si="14"/>
        <v>47388.665999999997</v>
      </c>
      <c r="D144" t="str">
        <f t="shared" si="15"/>
        <v>vis</v>
      </c>
      <c r="E144">
        <f>VLOOKUP(C144,Active!C$21:E$971,3,FALSE)</f>
        <v>24350.006063343488</v>
      </c>
      <c r="F144" s="14" t="s">
        <v>237</v>
      </c>
      <c r="G144" t="str">
        <f t="shared" si="16"/>
        <v>47388.666</v>
      </c>
      <c r="H144" s="26">
        <f t="shared" si="17"/>
        <v>24350</v>
      </c>
      <c r="I144" s="72" t="s">
        <v>564</v>
      </c>
      <c r="J144" s="73" t="s">
        <v>565</v>
      </c>
      <c r="K144" s="72">
        <v>24350</v>
      </c>
      <c r="L144" s="72" t="s">
        <v>364</v>
      </c>
      <c r="M144" s="73" t="s">
        <v>241</v>
      </c>
      <c r="N144" s="73"/>
      <c r="O144" s="74" t="s">
        <v>388</v>
      </c>
      <c r="P144" s="74" t="s">
        <v>137</v>
      </c>
    </row>
    <row r="145" spans="1:16">
      <c r="A145" s="26" t="str">
        <f t="shared" si="12"/>
        <v> AOEB 1 </v>
      </c>
      <c r="B145" s="14" t="str">
        <f t="shared" si="13"/>
        <v>I</v>
      </c>
      <c r="C145" s="26">
        <f t="shared" si="14"/>
        <v>47393.785000000003</v>
      </c>
      <c r="D145" t="str">
        <f t="shared" si="15"/>
        <v>vis</v>
      </c>
      <c r="E145">
        <f>VLOOKUP(C145,Active!C$21:E$971,3,FALSE)</f>
        <v>24359.002659083693</v>
      </c>
      <c r="F145" s="14" t="s">
        <v>237</v>
      </c>
      <c r="G145" t="str">
        <f t="shared" si="16"/>
        <v>47393.785</v>
      </c>
      <c r="H145" s="26">
        <f t="shared" si="17"/>
        <v>24359</v>
      </c>
      <c r="I145" s="72" t="s">
        <v>566</v>
      </c>
      <c r="J145" s="73" t="s">
        <v>567</v>
      </c>
      <c r="K145" s="72">
        <v>24359</v>
      </c>
      <c r="L145" s="72" t="s">
        <v>278</v>
      </c>
      <c r="M145" s="73" t="s">
        <v>241</v>
      </c>
      <c r="N145" s="73"/>
      <c r="O145" s="74" t="s">
        <v>439</v>
      </c>
      <c r="P145" s="74" t="s">
        <v>137</v>
      </c>
    </row>
    <row r="146" spans="1:16">
      <c r="A146" s="26" t="str">
        <f t="shared" si="12"/>
        <v> AOEB 1 </v>
      </c>
      <c r="B146" s="14" t="str">
        <f t="shared" si="13"/>
        <v>I</v>
      </c>
      <c r="C146" s="26">
        <f t="shared" si="14"/>
        <v>47411.423999999999</v>
      </c>
      <c r="D146" t="str">
        <f t="shared" si="15"/>
        <v>vis</v>
      </c>
      <c r="E146">
        <f>VLOOKUP(C146,Active!C$21:E$971,3,FALSE)</f>
        <v>24390.0030404592</v>
      </c>
      <c r="F146" s="14" t="s">
        <v>237</v>
      </c>
      <c r="G146" t="str">
        <f t="shared" si="16"/>
        <v>47411.424</v>
      </c>
      <c r="H146" s="26">
        <f t="shared" si="17"/>
        <v>24390</v>
      </c>
      <c r="I146" s="72" t="s">
        <v>568</v>
      </c>
      <c r="J146" s="73" t="s">
        <v>569</v>
      </c>
      <c r="K146" s="72">
        <v>24390</v>
      </c>
      <c r="L146" s="72" t="s">
        <v>278</v>
      </c>
      <c r="M146" s="73" t="s">
        <v>241</v>
      </c>
      <c r="N146" s="73"/>
      <c r="O146" s="74" t="s">
        <v>378</v>
      </c>
      <c r="P146" s="74" t="s">
        <v>137</v>
      </c>
    </row>
    <row r="147" spans="1:16">
      <c r="A147" s="26" t="str">
        <f t="shared" si="12"/>
        <v> AOEB 1 </v>
      </c>
      <c r="B147" s="14" t="str">
        <f t="shared" si="13"/>
        <v>I</v>
      </c>
      <c r="C147" s="26">
        <f t="shared" si="14"/>
        <v>47413.701000000001</v>
      </c>
      <c r="D147" t="str">
        <f t="shared" si="15"/>
        <v>vis</v>
      </c>
      <c r="E147">
        <f>VLOOKUP(C147,Active!C$21:E$971,3,FALSE)</f>
        <v>24394.004847159813</v>
      </c>
      <c r="F147" s="14" t="s">
        <v>237</v>
      </c>
      <c r="G147" t="str">
        <f t="shared" si="16"/>
        <v>47413.701</v>
      </c>
      <c r="H147" s="26">
        <f t="shared" si="17"/>
        <v>24394</v>
      </c>
      <c r="I147" s="72" t="s">
        <v>570</v>
      </c>
      <c r="J147" s="73" t="s">
        <v>571</v>
      </c>
      <c r="K147" s="72">
        <v>24394</v>
      </c>
      <c r="L147" s="72" t="s">
        <v>364</v>
      </c>
      <c r="M147" s="73" t="s">
        <v>241</v>
      </c>
      <c r="N147" s="73"/>
      <c r="O147" s="74" t="s">
        <v>388</v>
      </c>
      <c r="P147" s="74" t="s">
        <v>137</v>
      </c>
    </row>
    <row r="148" spans="1:16">
      <c r="A148" s="26" t="str">
        <f t="shared" si="12"/>
        <v> AOEB 1 </v>
      </c>
      <c r="B148" s="14" t="str">
        <f t="shared" si="13"/>
        <v>I</v>
      </c>
      <c r="C148" s="26">
        <f t="shared" si="14"/>
        <v>47442.722999999998</v>
      </c>
      <c r="D148" t="str">
        <f t="shared" si="15"/>
        <v>vis</v>
      </c>
      <c r="E148">
        <f>VLOOKUP(C148,Active!C$21:E$971,3,FALSE)</f>
        <v>24445.010747056644</v>
      </c>
      <c r="F148" s="14" t="s">
        <v>237</v>
      </c>
      <c r="G148" t="str">
        <f t="shared" si="16"/>
        <v>47442.723</v>
      </c>
      <c r="H148" s="26">
        <f t="shared" si="17"/>
        <v>24445</v>
      </c>
      <c r="I148" s="72" t="s">
        <v>572</v>
      </c>
      <c r="J148" s="73" t="s">
        <v>573</v>
      </c>
      <c r="K148" s="72">
        <v>24445</v>
      </c>
      <c r="L148" s="72" t="s">
        <v>294</v>
      </c>
      <c r="M148" s="73" t="s">
        <v>241</v>
      </c>
      <c r="N148" s="73"/>
      <c r="O148" s="74" t="s">
        <v>388</v>
      </c>
      <c r="P148" s="74" t="s">
        <v>137</v>
      </c>
    </row>
    <row r="149" spans="1:16">
      <c r="A149" s="26" t="str">
        <f t="shared" si="12"/>
        <v> AOEB 1 </v>
      </c>
      <c r="B149" s="14" t="str">
        <f t="shared" si="13"/>
        <v>I</v>
      </c>
      <c r="C149" s="26">
        <f t="shared" si="14"/>
        <v>47464.337</v>
      </c>
      <c r="D149" t="str">
        <f t="shared" si="15"/>
        <v>vis</v>
      </c>
      <c r="E149">
        <f>VLOOKUP(C149,Active!C$21:E$971,3,FALSE)</f>
        <v>24482.997154622295</v>
      </c>
      <c r="F149" s="14" t="s">
        <v>237</v>
      </c>
      <c r="G149" t="str">
        <f t="shared" si="16"/>
        <v>47464.337</v>
      </c>
      <c r="H149" s="26">
        <f t="shared" si="17"/>
        <v>24483</v>
      </c>
      <c r="I149" s="72" t="s">
        <v>574</v>
      </c>
      <c r="J149" s="73" t="s">
        <v>575</v>
      </c>
      <c r="K149" s="72">
        <v>24483</v>
      </c>
      <c r="L149" s="72" t="s">
        <v>253</v>
      </c>
      <c r="M149" s="73" t="s">
        <v>241</v>
      </c>
      <c r="N149" s="73"/>
      <c r="O149" s="74" t="s">
        <v>378</v>
      </c>
      <c r="P149" s="74" t="s">
        <v>137</v>
      </c>
    </row>
    <row r="150" spans="1:16">
      <c r="A150" s="26" t="str">
        <f t="shared" si="12"/>
        <v> AOEB 1 </v>
      </c>
      <c r="B150" s="14" t="str">
        <f t="shared" si="13"/>
        <v>I</v>
      </c>
      <c r="C150" s="26">
        <f t="shared" si="14"/>
        <v>47706.733</v>
      </c>
      <c r="D150" t="str">
        <f t="shared" si="15"/>
        <v>vis</v>
      </c>
      <c r="E150">
        <f>VLOOKUP(C150,Active!C$21:E$971,3,FALSE)</f>
        <v>24909.005910441785</v>
      </c>
      <c r="F150" s="14" t="s">
        <v>237</v>
      </c>
      <c r="G150" t="str">
        <f t="shared" si="16"/>
        <v>47706.733</v>
      </c>
      <c r="H150" s="26">
        <f t="shared" si="17"/>
        <v>24909</v>
      </c>
      <c r="I150" s="72" t="s">
        <v>576</v>
      </c>
      <c r="J150" s="73" t="s">
        <v>577</v>
      </c>
      <c r="K150" s="72">
        <v>24909</v>
      </c>
      <c r="L150" s="72" t="s">
        <v>364</v>
      </c>
      <c r="M150" s="73" t="s">
        <v>241</v>
      </c>
      <c r="N150" s="73"/>
      <c r="O150" s="74" t="s">
        <v>378</v>
      </c>
      <c r="P150" s="74" t="s">
        <v>137</v>
      </c>
    </row>
    <row r="151" spans="1:16">
      <c r="A151" s="26" t="str">
        <f t="shared" si="12"/>
        <v> AOEB 1 </v>
      </c>
      <c r="B151" s="14" t="str">
        <f t="shared" si="13"/>
        <v>I</v>
      </c>
      <c r="C151" s="26">
        <f t="shared" si="14"/>
        <v>47764.767999999996</v>
      </c>
      <c r="D151" t="str">
        <f t="shared" si="15"/>
        <v>vis</v>
      </c>
      <c r="E151">
        <f>VLOOKUP(C151,Active!C$21:E$971,3,FALSE)</f>
        <v>25011.001892817661</v>
      </c>
      <c r="F151" s="14" t="s">
        <v>237</v>
      </c>
      <c r="G151" t="str">
        <f t="shared" si="16"/>
        <v>47764.768</v>
      </c>
      <c r="H151" s="26">
        <f t="shared" si="17"/>
        <v>25011</v>
      </c>
      <c r="I151" s="72" t="s">
        <v>578</v>
      </c>
      <c r="J151" s="73" t="s">
        <v>579</v>
      </c>
      <c r="K151" s="72">
        <v>25011</v>
      </c>
      <c r="L151" s="72" t="s">
        <v>324</v>
      </c>
      <c r="M151" s="73" t="s">
        <v>241</v>
      </c>
      <c r="N151" s="73"/>
      <c r="O151" s="74" t="s">
        <v>439</v>
      </c>
      <c r="P151" s="74" t="s">
        <v>137</v>
      </c>
    </row>
    <row r="152" spans="1:16">
      <c r="A152" s="26" t="str">
        <f t="shared" si="12"/>
        <v> AOEB 1 </v>
      </c>
      <c r="B152" s="14" t="str">
        <f t="shared" si="13"/>
        <v>I</v>
      </c>
      <c r="C152" s="26">
        <f t="shared" si="14"/>
        <v>48060.648000000001</v>
      </c>
      <c r="D152" t="str">
        <f t="shared" si="15"/>
        <v>vis</v>
      </c>
      <c r="E152">
        <f>VLOOKUP(C152,Active!C$21:E$971,3,FALSE)</f>
        <v>25531.008290084421</v>
      </c>
      <c r="F152" s="14" t="s">
        <v>237</v>
      </c>
      <c r="G152" t="str">
        <f t="shared" si="16"/>
        <v>48060.648</v>
      </c>
      <c r="H152" s="26">
        <f t="shared" si="17"/>
        <v>25531</v>
      </c>
      <c r="I152" s="72" t="s">
        <v>580</v>
      </c>
      <c r="J152" s="73" t="s">
        <v>581</v>
      </c>
      <c r="K152" s="72">
        <v>25531</v>
      </c>
      <c r="L152" s="72" t="s">
        <v>240</v>
      </c>
      <c r="M152" s="73" t="s">
        <v>241</v>
      </c>
      <c r="N152" s="73"/>
      <c r="O152" s="74" t="s">
        <v>378</v>
      </c>
      <c r="P152" s="74" t="s">
        <v>137</v>
      </c>
    </row>
    <row r="153" spans="1:16">
      <c r="A153" s="26" t="str">
        <f t="shared" si="12"/>
        <v> AOEB 1 </v>
      </c>
      <c r="B153" s="14" t="str">
        <f t="shared" si="13"/>
        <v>I</v>
      </c>
      <c r="C153" s="26">
        <f t="shared" si="14"/>
        <v>48130.633999999998</v>
      </c>
      <c r="D153" t="str">
        <f t="shared" si="15"/>
        <v>vis</v>
      </c>
      <c r="E153">
        <f>VLOOKUP(C153,Active!C$21:E$971,3,FALSE)</f>
        <v>25654.008045793184</v>
      </c>
      <c r="F153" s="14" t="s">
        <v>237</v>
      </c>
      <c r="G153" t="str">
        <f t="shared" si="16"/>
        <v>48130.634</v>
      </c>
      <c r="H153" s="26">
        <f t="shared" si="17"/>
        <v>25654</v>
      </c>
      <c r="I153" s="72" t="s">
        <v>582</v>
      </c>
      <c r="J153" s="73" t="s">
        <v>583</v>
      </c>
      <c r="K153" s="72">
        <v>25654</v>
      </c>
      <c r="L153" s="72" t="s">
        <v>240</v>
      </c>
      <c r="M153" s="73" t="s">
        <v>241</v>
      </c>
      <c r="N153" s="73"/>
      <c r="O153" s="74" t="s">
        <v>388</v>
      </c>
      <c r="P153" s="74" t="s">
        <v>137</v>
      </c>
    </row>
    <row r="154" spans="1:16">
      <c r="A154" s="26" t="str">
        <f t="shared" si="12"/>
        <v> AOEB 1 </v>
      </c>
      <c r="B154" s="14" t="str">
        <f t="shared" si="13"/>
        <v>I</v>
      </c>
      <c r="C154" s="26">
        <f t="shared" si="14"/>
        <v>48151.686999999998</v>
      </c>
      <c r="D154" t="str">
        <f t="shared" si="15"/>
        <v>vis</v>
      </c>
      <c r="E154">
        <f>VLOOKUP(C154,Active!C$21:E$971,3,FALSE)</f>
        <v>25691.00850098332</v>
      </c>
      <c r="F154" s="14" t="s">
        <v>237</v>
      </c>
      <c r="G154" t="str">
        <f t="shared" si="16"/>
        <v>48151.687</v>
      </c>
      <c r="H154" s="26">
        <f t="shared" si="17"/>
        <v>25691</v>
      </c>
      <c r="I154" s="72" t="s">
        <v>584</v>
      </c>
      <c r="J154" s="73" t="s">
        <v>585</v>
      </c>
      <c r="K154" s="72">
        <v>25691</v>
      </c>
      <c r="L154" s="72" t="s">
        <v>240</v>
      </c>
      <c r="M154" s="73" t="s">
        <v>241</v>
      </c>
      <c r="N154" s="73"/>
      <c r="O154" s="74" t="s">
        <v>388</v>
      </c>
      <c r="P154" s="74" t="s">
        <v>137</v>
      </c>
    </row>
    <row r="155" spans="1:16">
      <c r="A155" s="26" t="str">
        <f t="shared" si="12"/>
        <v> AOEB 1 </v>
      </c>
      <c r="B155" s="14" t="str">
        <f t="shared" si="13"/>
        <v>I</v>
      </c>
      <c r="C155" s="26">
        <f t="shared" si="14"/>
        <v>48159.652999999998</v>
      </c>
      <c r="D155" t="str">
        <f t="shared" si="15"/>
        <v>vis</v>
      </c>
      <c r="E155">
        <f>VLOOKUP(C155,Active!C$21:E$971,3,FALSE)</f>
        <v>25705.008673217424</v>
      </c>
      <c r="F155" s="14" t="s">
        <v>237</v>
      </c>
      <c r="G155" t="str">
        <f t="shared" si="16"/>
        <v>48159.653</v>
      </c>
      <c r="H155" s="26">
        <f t="shared" si="17"/>
        <v>25705</v>
      </c>
      <c r="I155" s="72" t="s">
        <v>586</v>
      </c>
      <c r="J155" s="73" t="s">
        <v>587</v>
      </c>
      <c r="K155" s="72">
        <v>25705</v>
      </c>
      <c r="L155" s="72" t="s">
        <v>240</v>
      </c>
      <c r="M155" s="73" t="s">
        <v>241</v>
      </c>
      <c r="N155" s="73"/>
      <c r="O155" s="74" t="s">
        <v>388</v>
      </c>
      <c r="P155" s="74" t="s">
        <v>137</v>
      </c>
    </row>
    <row r="156" spans="1:16">
      <c r="A156" s="26" t="str">
        <f t="shared" si="12"/>
        <v> AOEB 1 </v>
      </c>
      <c r="B156" s="14" t="str">
        <f t="shared" si="13"/>
        <v>I</v>
      </c>
      <c r="C156" s="26">
        <f t="shared" si="14"/>
        <v>48179.563000000002</v>
      </c>
      <c r="D156" t="str">
        <f t="shared" si="15"/>
        <v>vis</v>
      </c>
      <c r="E156">
        <f>VLOOKUP(C156,Active!C$21:E$971,3,FALSE)</f>
        <v>25740.000316348367</v>
      </c>
      <c r="F156" s="14" t="s">
        <v>237</v>
      </c>
      <c r="G156" t="str">
        <f t="shared" si="16"/>
        <v>48179.563</v>
      </c>
      <c r="H156" s="26">
        <f t="shared" si="17"/>
        <v>25740</v>
      </c>
      <c r="I156" s="72" t="s">
        <v>588</v>
      </c>
      <c r="J156" s="73" t="s">
        <v>589</v>
      </c>
      <c r="K156" s="72">
        <v>25740</v>
      </c>
      <c r="L156" s="72" t="s">
        <v>297</v>
      </c>
      <c r="M156" s="73" t="s">
        <v>241</v>
      </c>
      <c r="N156" s="73"/>
      <c r="O156" s="74" t="s">
        <v>388</v>
      </c>
      <c r="P156" s="74" t="s">
        <v>137</v>
      </c>
    </row>
    <row r="157" spans="1:16">
      <c r="A157" s="26" t="str">
        <f t="shared" si="12"/>
        <v> AOEB 1 </v>
      </c>
      <c r="B157" s="14" t="str">
        <f t="shared" si="13"/>
        <v>I</v>
      </c>
      <c r="C157" s="26">
        <f t="shared" si="14"/>
        <v>48180.705000000002</v>
      </c>
      <c r="D157" t="str">
        <f t="shared" si="15"/>
        <v>vis</v>
      </c>
      <c r="E157">
        <f>VLOOKUP(C157,Active!C$21:E$971,3,FALSE)</f>
        <v>25742.007370916697</v>
      </c>
      <c r="F157" s="14" t="s">
        <v>237</v>
      </c>
      <c r="G157" t="str">
        <f t="shared" si="16"/>
        <v>48180.705</v>
      </c>
      <c r="H157" s="26">
        <f t="shared" si="17"/>
        <v>25742</v>
      </c>
      <c r="I157" s="72" t="s">
        <v>590</v>
      </c>
      <c r="J157" s="73" t="s">
        <v>591</v>
      </c>
      <c r="K157" s="72">
        <v>25742</v>
      </c>
      <c r="L157" s="72" t="s">
        <v>264</v>
      </c>
      <c r="M157" s="73" t="s">
        <v>241</v>
      </c>
      <c r="N157" s="73"/>
      <c r="O157" s="74" t="s">
        <v>388</v>
      </c>
      <c r="P157" s="74" t="s">
        <v>137</v>
      </c>
    </row>
    <row r="158" spans="1:16">
      <c r="A158" s="26" t="str">
        <f t="shared" si="12"/>
        <v> AOEB 1 </v>
      </c>
      <c r="B158" s="14" t="str">
        <f t="shared" si="13"/>
        <v>I</v>
      </c>
      <c r="C158" s="26">
        <f t="shared" si="14"/>
        <v>48208.580999999998</v>
      </c>
      <c r="D158" t="str">
        <f t="shared" si="15"/>
        <v>vis</v>
      </c>
      <c r="E158">
        <f>VLOOKUP(C158,Active!C$21:E$971,3,FALSE)</f>
        <v>25790.999186281733</v>
      </c>
      <c r="F158" s="14" t="s">
        <v>237</v>
      </c>
      <c r="G158" t="str">
        <f t="shared" si="16"/>
        <v>48208.581</v>
      </c>
      <c r="H158" s="26">
        <f t="shared" si="17"/>
        <v>25791</v>
      </c>
      <c r="I158" s="72" t="s">
        <v>592</v>
      </c>
      <c r="J158" s="73" t="s">
        <v>593</v>
      </c>
      <c r="K158" s="72">
        <v>25791</v>
      </c>
      <c r="L158" s="72" t="s">
        <v>250</v>
      </c>
      <c r="M158" s="73" t="s">
        <v>241</v>
      </c>
      <c r="N158" s="73"/>
      <c r="O158" s="74" t="s">
        <v>388</v>
      </c>
      <c r="P158" s="74" t="s">
        <v>137</v>
      </c>
    </row>
    <row r="159" spans="1:16">
      <c r="A159" s="26" t="str">
        <f t="shared" si="12"/>
        <v> AOEB 1 </v>
      </c>
      <c r="B159" s="14" t="str">
        <f t="shared" si="13"/>
        <v>I</v>
      </c>
      <c r="C159" s="26">
        <f t="shared" si="14"/>
        <v>48237.603000000003</v>
      </c>
      <c r="D159" t="str">
        <f t="shared" si="15"/>
        <v>vis</v>
      </c>
      <c r="E159">
        <f>VLOOKUP(C159,Active!C$21:E$971,3,FALSE)</f>
        <v>25842.005086178575</v>
      </c>
      <c r="F159" s="14" t="s">
        <v>237</v>
      </c>
      <c r="G159" t="str">
        <f t="shared" si="16"/>
        <v>48237.603</v>
      </c>
      <c r="H159" s="26">
        <f t="shared" si="17"/>
        <v>25842</v>
      </c>
      <c r="I159" s="72" t="s">
        <v>594</v>
      </c>
      <c r="J159" s="73" t="s">
        <v>595</v>
      </c>
      <c r="K159" s="72">
        <v>25842</v>
      </c>
      <c r="L159" s="72" t="s">
        <v>364</v>
      </c>
      <c r="M159" s="73" t="s">
        <v>241</v>
      </c>
      <c r="N159" s="73"/>
      <c r="O159" s="74" t="s">
        <v>378</v>
      </c>
      <c r="P159" s="74" t="s">
        <v>137</v>
      </c>
    </row>
    <row r="160" spans="1:16">
      <c r="A160" s="26" t="str">
        <f t="shared" si="12"/>
        <v> AOEB 1 </v>
      </c>
      <c r="B160" s="14" t="str">
        <f t="shared" si="13"/>
        <v>I</v>
      </c>
      <c r="C160" s="26">
        <f t="shared" si="14"/>
        <v>48452.677000000003</v>
      </c>
      <c r="D160" t="str">
        <f t="shared" si="15"/>
        <v>vis</v>
      </c>
      <c r="E160">
        <f>VLOOKUP(C160,Active!C$21:E$971,3,FALSE)</f>
        <v>26219.995676572482</v>
      </c>
      <c r="F160" s="14" t="s">
        <v>237</v>
      </c>
      <c r="G160" t="str">
        <f t="shared" si="16"/>
        <v>48452.677</v>
      </c>
      <c r="H160" s="26">
        <f t="shared" si="17"/>
        <v>26220</v>
      </c>
      <c r="I160" s="72" t="s">
        <v>596</v>
      </c>
      <c r="J160" s="73" t="s">
        <v>597</v>
      </c>
      <c r="K160" s="72">
        <v>26220</v>
      </c>
      <c r="L160" s="72" t="s">
        <v>253</v>
      </c>
      <c r="M160" s="73" t="s">
        <v>241</v>
      </c>
      <c r="N160" s="73"/>
      <c r="O160" s="74" t="s">
        <v>388</v>
      </c>
      <c r="P160" s="74" t="s">
        <v>137</v>
      </c>
    </row>
    <row r="161" spans="1:16">
      <c r="A161" s="26" t="str">
        <f t="shared" si="12"/>
        <v>IBVS 4097 </v>
      </c>
      <c r="B161" s="14" t="str">
        <f t="shared" si="13"/>
        <v>I</v>
      </c>
      <c r="C161" s="26">
        <f t="shared" si="14"/>
        <v>48479.424899999998</v>
      </c>
      <c r="D161" t="str">
        <f t="shared" si="15"/>
        <v>vis</v>
      </c>
      <c r="E161">
        <f>VLOOKUP(C161,Active!C$21:E$971,3,FALSE)</f>
        <v>26267.004866492211</v>
      </c>
      <c r="F161" s="14" t="s">
        <v>237</v>
      </c>
      <c r="G161" t="str">
        <f t="shared" si="16"/>
        <v>48479.4249</v>
      </c>
      <c r="H161" s="26">
        <f t="shared" si="17"/>
        <v>26267</v>
      </c>
      <c r="I161" s="72" t="s">
        <v>598</v>
      </c>
      <c r="J161" s="73" t="s">
        <v>599</v>
      </c>
      <c r="K161" s="72">
        <v>26267</v>
      </c>
      <c r="L161" s="72" t="s">
        <v>600</v>
      </c>
      <c r="M161" s="73" t="s">
        <v>601</v>
      </c>
      <c r="N161" s="73" t="s">
        <v>602</v>
      </c>
      <c r="O161" s="74" t="s">
        <v>603</v>
      </c>
      <c r="P161" s="75" t="s">
        <v>604</v>
      </c>
    </row>
    <row r="162" spans="1:16">
      <c r="A162" s="26" t="str">
        <f t="shared" si="12"/>
        <v>IBVS 4097 </v>
      </c>
      <c r="B162" s="14" t="str">
        <f t="shared" si="13"/>
        <v>I</v>
      </c>
      <c r="C162" s="26">
        <f t="shared" si="14"/>
        <v>48479.425300000003</v>
      </c>
      <c r="D162" t="str">
        <f t="shared" si="15"/>
        <v>vis</v>
      </c>
      <c r="E162">
        <f>VLOOKUP(C162,Active!C$21:E$971,3,FALSE)</f>
        <v>26267.005569488563</v>
      </c>
      <c r="F162" s="14" t="s">
        <v>237</v>
      </c>
      <c r="G162" t="str">
        <f t="shared" si="16"/>
        <v>48479.4253</v>
      </c>
      <c r="H162" s="26">
        <f t="shared" si="17"/>
        <v>26267</v>
      </c>
      <c r="I162" s="72" t="s">
        <v>605</v>
      </c>
      <c r="J162" s="73" t="s">
        <v>606</v>
      </c>
      <c r="K162" s="72">
        <v>26267</v>
      </c>
      <c r="L162" s="72" t="s">
        <v>607</v>
      </c>
      <c r="M162" s="73" t="s">
        <v>601</v>
      </c>
      <c r="N162" s="73" t="s">
        <v>63</v>
      </c>
      <c r="O162" s="74" t="s">
        <v>603</v>
      </c>
      <c r="P162" s="75" t="s">
        <v>604</v>
      </c>
    </row>
    <row r="163" spans="1:16">
      <c r="A163" s="26" t="str">
        <f t="shared" si="12"/>
        <v> AOEB 1 </v>
      </c>
      <c r="B163" s="14" t="str">
        <f t="shared" si="13"/>
        <v>I</v>
      </c>
      <c r="C163" s="26">
        <f t="shared" si="14"/>
        <v>48506.731</v>
      </c>
      <c r="D163" t="str">
        <f t="shared" si="15"/>
        <v>vis</v>
      </c>
      <c r="E163">
        <f>VLOOKUP(C163,Active!C$21:E$971,3,FALSE)</f>
        <v>26314.995087813037</v>
      </c>
      <c r="F163" s="14" t="s">
        <v>237</v>
      </c>
      <c r="G163" t="str">
        <f t="shared" si="16"/>
        <v>48506.731</v>
      </c>
      <c r="H163" s="26">
        <f t="shared" si="17"/>
        <v>26315</v>
      </c>
      <c r="I163" s="72" t="s">
        <v>608</v>
      </c>
      <c r="J163" s="73" t="s">
        <v>609</v>
      </c>
      <c r="K163" s="72">
        <v>26315</v>
      </c>
      <c r="L163" s="72" t="s">
        <v>310</v>
      </c>
      <c r="M163" s="73" t="s">
        <v>241</v>
      </c>
      <c r="N163" s="73"/>
      <c r="O163" s="74" t="s">
        <v>378</v>
      </c>
      <c r="P163" s="74" t="s">
        <v>137</v>
      </c>
    </row>
    <row r="164" spans="1:16" ht="12.75" customHeight="1">
      <c r="A164" s="26" t="str">
        <f t="shared" si="12"/>
        <v> AOEB 4 </v>
      </c>
      <c r="B164" s="14" t="str">
        <f t="shared" si="13"/>
        <v>I</v>
      </c>
      <c r="C164" s="26">
        <f t="shared" si="14"/>
        <v>48885.682000000001</v>
      </c>
      <c r="D164" t="str">
        <f t="shared" si="15"/>
        <v>vis</v>
      </c>
      <c r="E164">
        <f>VLOOKUP(C164,Active!C$21:E$971,3,FALSE)</f>
        <v>26980.998008762857</v>
      </c>
      <c r="F164" s="14" t="s">
        <v>237</v>
      </c>
      <c r="G164" t="str">
        <f t="shared" si="16"/>
        <v>48885.682</v>
      </c>
      <c r="H164" s="26">
        <f t="shared" si="17"/>
        <v>26981</v>
      </c>
      <c r="I164" s="72" t="s">
        <v>610</v>
      </c>
      <c r="J164" s="73" t="s">
        <v>611</v>
      </c>
      <c r="K164" s="72">
        <v>26981</v>
      </c>
      <c r="L164" s="72" t="s">
        <v>284</v>
      </c>
      <c r="M164" s="73" t="s">
        <v>241</v>
      </c>
      <c r="N164" s="73"/>
      <c r="O164" s="74" t="s">
        <v>388</v>
      </c>
      <c r="P164" s="74" t="s">
        <v>612</v>
      </c>
    </row>
    <row r="165" spans="1:16" ht="12.75" customHeight="1">
      <c r="A165" s="26" t="str">
        <f t="shared" si="12"/>
        <v> AOEB 4 </v>
      </c>
      <c r="B165" s="14" t="str">
        <f t="shared" si="13"/>
        <v>I</v>
      </c>
      <c r="C165" s="26">
        <f t="shared" si="14"/>
        <v>48885.688000000002</v>
      </c>
      <c r="D165" t="str">
        <f t="shared" si="15"/>
        <v>vis</v>
      </c>
      <c r="E165">
        <f>VLOOKUP(C165,Active!C$21:E$971,3,FALSE)</f>
        <v>26981.008553708052</v>
      </c>
      <c r="F165" s="14" t="s">
        <v>237</v>
      </c>
      <c r="G165" t="str">
        <f t="shared" si="16"/>
        <v>48885.688</v>
      </c>
      <c r="H165" s="26">
        <f t="shared" si="17"/>
        <v>26981</v>
      </c>
      <c r="I165" s="72" t="s">
        <v>613</v>
      </c>
      <c r="J165" s="73" t="s">
        <v>614</v>
      </c>
      <c r="K165" s="72">
        <v>26981</v>
      </c>
      <c r="L165" s="72" t="s">
        <v>240</v>
      </c>
      <c r="M165" s="73" t="s">
        <v>241</v>
      </c>
      <c r="N165" s="73"/>
      <c r="O165" s="74" t="s">
        <v>378</v>
      </c>
      <c r="P165" s="74" t="s">
        <v>612</v>
      </c>
    </row>
    <row r="166" spans="1:16" ht="12.75" customHeight="1">
      <c r="A166" s="26" t="str">
        <f t="shared" si="12"/>
        <v> AOEB 4 </v>
      </c>
      <c r="B166" s="14" t="str">
        <f t="shared" si="13"/>
        <v>I</v>
      </c>
      <c r="C166" s="26">
        <f t="shared" si="14"/>
        <v>48893.654999999999</v>
      </c>
      <c r="D166" t="str">
        <f t="shared" si="15"/>
        <v>vis</v>
      </c>
      <c r="E166">
        <f>VLOOKUP(C166,Active!C$21:E$971,3,FALSE)</f>
        <v>26995.010483433016</v>
      </c>
      <c r="F166" s="14" t="s">
        <v>237</v>
      </c>
      <c r="G166" t="str">
        <f t="shared" si="16"/>
        <v>48893.655</v>
      </c>
      <c r="H166" s="26">
        <f t="shared" si="17"/>
        <v>26995</v>
      </c>
      <c r="I166" s="72" t="s">
        <v>615</v>
      </c>
      <c r="J166" s="73" t="s">
        <v>616</v>
      </c>
      <c r="K166" s="72">
        <v>26995</v>
      </c>
      <c r="L166" s="72" t="s">
        <v>294</v>
      </c>
      <c r="M166" s="73" t="s">
        <v>241</v>
      </c>
      <c r="N166" s="73"/>
      <c r="O166" s="74" t="s">
        <v>388</v>
      </c>
      <c r="P166" s="74" t="s">
        <v>612</v>
      </c>
    </row>
    <row r="167" spans="1:16" ht="12.75" customHeight="1">
      <c r="A167" s="26" t="str">
        <f t="shared" si="12"/>
        <v> AOEB 4 </v>
      </c>
      <c r="B167" s="14" t="str">
        <f t="shared" si="13"/>
        <v>I</v>
      </c>
      <c r="C167" s="26">
        <f t="shared" si="14"/>
        <v>48897.625999999997</v>
      </c>
      <c r="D167" t="str">
        <f t="shared" si="15"/>
        <v>vis</v>
      </c>
      <c r="E167">
        <f>VLOOKUP(C167,Active!C$21:E$971,3,FALSE)</f>
        <v>27001.989479659678</v>
      </c>
      <c r="F167" s="14" t="s">
        <v>237</v>
      </c>
      <c r="G167" t="str">
        <f t="shared" si="16"/>
        <v>48897.626</v>
      </c>
      <c r="H167" s="26">
        <f t="shared" si="17"/>
        <v>27002</v>
      </c>
      <c r="I167" s="72" t="s">
        <v>617</v>
      </c>
      <c r="J167" s="73" t="s">
        <v>618</v>
      </c>
      <c r="K167" s="72">
        <v>27002</v>
      </c>
      <c r="L167" s="72" t="s">
        <v>333</v>
      </c>
      <c r="M167" s="73" t="s">
        <v>241</v>
      </c>
      <c r="N167" s="73"/>
      <c r="O167" s="74" t="s">
        <v>378</v>
      </c>
      <c r="P167" s="74" t="s">
        <v>612</v>
      </c>
    </row>
    <row r="168" spans="1:16" ht="12.75" customHeight="1">
      <c r="A168" s="26" t="str">
        <f t="shared" si="12"/>
        <v> AOEB 4 </v>
      </c>
      <c r="B168" s="14" t="str">
        <f t="shared" si="13"/>
        <v>I</v>
      </c>
      <c r="C168" s="26">
        <f t="shared" si="14"/>
        <v>48897.635999999999</v>
      </c>
      <c r="D168" t="str">
        <f t="shared" si="15"/>
        <v>vis</v>
      </c>
      <c r="E168">
        <f>VLOOKUP(C168,Active!C$21:E$971,3,FALSE)</f>
        <v>27002.007054568337</v>
      </c>
      <c r="F168" s="14" t="s">
        <v>237</v>
      </c>
      <c r="G168" t="str">
        <f t="shared" si="16"/>
        <v>48897.636</v>
      </c>
      <c r="H168" s="26">
        <f t="shared" si="17"/>
        <v>27002</v>
      </c>
      <c r="I168" s="72" t="s">
        <v>619</v>
      </c>
      <c r="J168" s="73" t="s">
        <v>620</v>
      </c>
      <c r="K168" s="72">
        <v>27002</v>
      </c>
      <c r="L168" s="72" t="s">
        <v>264</v>
      </c>
      <c r="M168" s="73" t="s">
        <v>241</v>
      </c>
      <c r="N168" s="73"/>
      <c r="O168" s="74" t="s">
        <v>388</v>
      </c>
      <c r="P168" s="74" t="s">
        <v>612</v>
      </c>
    </row>
    <row r="169" spans="1:16" ht="12.75" customHeight="1">
      <c r="A169" s="26" t="str">
        <f t="shared" si="12"/>
        <v> AOEB 4 </v>
      </c>
      <c r="B169" s="14" t="str">
        <f t="shared" si="13"/>
        <v>I</v>
      </c>
      <c r="C169" s="26">
        <f t="shared" si="14"/>
        <v>48898.775999999998</v>
      </c>
      <c r="D169" t="str">
        <f t="shared" si="15"/>
        <v>vis</v>
      </c>
      <c r="E169">
        <f>VLOOKUP(C169,Active!C$21:E$971,3,FALSE)</f>
        <v>27004.010594154941</v>
      </c>
      <c r="F169" s="14" t="s">
        <v>237</v>
      </c>
      <c r="G169" t="str">
        <f t="shared" si="16"/>
        <v>48898.776</v>
      </c>
      <c r="H169" s="26">
        <f t="shared" si="17"/>
        <v>27004</v>
      </c>
      <c r="I169" s="72" t="s">
        <v>621</v>
      </c>
      <c r="J169" s="73" t="s">
        <v>622</v>
      </c>
      <c r="K169" s="72">
        <v>27004</v>
      </c>
      <c r="L169" s="72" t="s">
        <v>294</v>
      </c>
      <c r="M169" s="73" t="s">
        <v>241</v>
      </c>
      <c r="N169" s="73"/>
      <c r="O169" s="74" t="s">
        <v>388</v>
      </c>
      <c r="P169" s="74" t="s">
        <v>612</v>
      </c>
    </row>
    <row r="170" spans="1:16" ht="12.75" customHeight="1">
      <c r="A170" s="26" t="str">
        <f t="shared" si="12"/>
        <v> AOEB 4 </v>
      </c>
      <c r="B170" s="14" t="str">
        <f t="shared" si="13"/>
        <v>I</v>
      </c>
      <c r="C170" s="26">
        <f t="shared" si="14"/>
        <v>48901.616999999998</v>
      </c>
      <c r="D170" t="str">
        <f t="shared" si="15"/>
        <v>vis</v>
      </c>
      <c r="E170">
        <f>VLOOKUP(C170,Active!C$21:E$971,3,FALSE)</f>
        <v>27009.003625703659</v>
      </c>
      <c r="F170" s="14" t="s">
        <v>237</v>
      </c>
      <c r="G170" t="str">
        <f t="shared" si="16"/>
        <v>48901.617</v>
      </c>
      <c r="H170" s="26">
        <f t="shared" si="17"/>
        <v>27009</v>
      </c>
      <c r="I170" s="72" t="s">
        <v>623</v>
      </c>
      <c r="J170" s="73" t="s">
        <v>624</v>
      </c>
      <c r="K170" s="72">
        <v>27009</v>
      </c>
      <c r="L170" s="72" t="s">
        <v>278</v>
      </c>
      <c r="M170" s="73" t="s">
        <v>241</v>
      </c>
      <c r="N170" s="73"/>
      <c r="O170" s="74" t="s">
        <v>388</v>
      </c>
      <c r="P170" s="74" t="s">
        <v>612</v>
      </c>
    </row>
    <row r="171" spans="1:16" ht="12.75" customHeight="1">
      <c r="A171" s="26" t="str">
        <f t="shared" si="12"/>
        <v> AOEB 4 </v>
      </c>
      <c r="B171" s="14" t="str">
        <f t="shared" si="13"/>
        <v>I</v>
      </c>
      <c r="C171" s="26">
        <f t="shared" si="14"/>
        <v>49223.675000000003</v>
      </c>
      <c r="D171" t="str">
        <f t="shared" si="15"/>
        <v>vis</v>
      </c>
      <c r="E171">
        <f>VLOOKUP(C171,Active!C$21:E$971,3,FALSE)</f>
        <v>27575.017618845937</v>
      </c>
      <c r="F171" s="14" t="s">
        <v>237</v>
      </c>
      <c r="G171" t="str">
        <f t="shared" si="16"/>
        <v>49223.675</v>
      </c>
      <c r="H171" s="26">
        <f t="shared" si="17"/>
        <v>27575</v>
      </c>
      <c r="I171" s="72" t="s">
        <v>625</v>
      </c>
      <c r="J171" s="73" t="s">
        <v>626</v>
      </c>
      <c r="K171" s="72">
        <v>27575</v>
      </c>
      <c r="L171" s="72" t="s">
        <v>458</v>
      </c>
      <c r="M171" s="73" t="s">
        <v>241</v>
      </c>
      <c r="N171" s="73"/>
      <c r="O171" s="74" t="s">
        <v>497</v>
      </c>
      <c r="P171" s="74" t="s">
        <v>612</v>
      </c>
    </row>
    <row r="172" spans="1:16" ht="12.75" customHeight="1">
      <c r="A172" s="26" t="str">
        <f t="shared" si="12"/>
        <v> AOEB 4 </v>
      </c>
      <c r="B172" s="14" t="str">
        <f t="shared" si="13"/>
        <v>I</v>
      </c>
      <c r="C172" s="26">
        <f t="shared" si="14"/>
        <v>49235.62</v>
      </c>
      <c r="D172" t="str">
        <f t="shared" si="15"/>
        <v>vis</v>
      </c>
      <c r="E172">
        <f>VLOOKUP(C172,Active!C$21:E$971,3,FALSE)</f>
        <v>27596.010847233632</v>
      </c>
      <c r="F172" s="14" t="s">
        <v>237</v>
      </c>
      <c r="G172" t="str">
        <f t="shared" si="16"/>
        <v>49235.620</v>
      </c>
      <c r="H172" s="26">
        <f t="shared" si="17"/>
        <v>27596</v>
      </c>
      <c r="I172" s="72" t="s">
        <v>627</v>
      </c>
      <c r="J172" s="73" t="s">
        <v>628</v>
      </c>
      <c r="K172" s="72">
        <v>27596</v>
      </c>
      <c r="L172" s="72" t="s">
        <v>294</v>
      </c>
      <c r="M172" s="73" t="s">
        <v>241</v>
      </c>
      <c r="N172" s="73"/>
      <c r="O172" s="74" t="s">
        <v>497</v>
      </c>
      <c r="P172" s="74" t="s">
        <v>612</v>
      </c>
    </row>
    <row r="173" spans="1:16" ht="12.75" customHeight="1">
      <c r="A173" s="26" t="str">
        <f t="shared" si="12"/>
        <v> AOEB 4 </v>
      </c>
      <c r="B173" s="14" t="str">
        <f t="shared" si="13"/>
        <v>I</v>
      </c>
      <c r="C173" s="26">
        <f t="shared" si="14"/>
        <v>49264.627</v>
      </c>
      <c r="D173" t="str">
        <f t="shared" si="15"/>
        <v>vis</v>
      </c>
      <c r="E173">
        <f>VLOOKUP(C173,Active!C$21:E$971,3,FALSE)</f>
        <v>27646.990384767483</v>
      </c>
      <c r="F173" s="14" t="s">
        <v>237</v>
      </c>
      <c r="G173" t="str">
        <f t="shared" si="16"/>
        <v>49264.627</v>
      </c>
      <c r="H173" s="26">
        <f t="shared" si="17"/>
        <v>27647</v>
      </c>
      <c r="I173" s="72" t="s">
        <v>629</v>
      </c>
      <c r="J173" s="73" t="s">
        <v>630</v>
      </c>
      <c r="K173" s="72">
        <v>27647</v>
      </c>
      <c r="L173" s="72" t="s">
        <v>246</v>
      </c>
      <c r="M173" s="73" t="s">
        <v>241</v>
      </c>
      <c r="N173" s="73"/>
      <c r="O173" s="74" t="s">
        <v>378</v>
      </c>
      <c r="P173" s="74" t="s">
        <v>612</v>
      </c>
    </row>
    <row r="174" spans="1:16" ht="12.75" customHeight="1">
      <c r="A174" s="26" t="str">
        <f t="shared" si="12"/>
        <v> AOEB 4 </v>
      </c>
      <c r="B174" s="14" t="str">
        <f t="shared" si="13"/>
        <v>I</v>
      </c>
      <c r="C174" s="26">
        <f t="shared" si="14"/>
        <v>49264.631999999998</v>
      </c>
      <c r="D174" t="str">
        <f t="shared" si="15"/>
        <v>vis</v>
      </c>
      <c r="E174">
        <f>VLOOKUP(C174,Active!C$21:E$971,3,FALSE)</f>
        <v>27646.999172221804</v>
      </c>
      <c r="F174" s="14" t="s">
        <v>237</v>
      </c>
      <c r="G174" t="str">
        <f t="shared" si="16"/>
        <v>49264.632</v>
      </c>
      <c r="H174" s="26">
        <f t="shared" si="17"/>
        <v>27647</v>
      </c>
      <c r="I174" s="72" t="s">
        <v>631</v>
      </c>
      <c r="J174" s="73" t="s">
        <v>632</v>
      </c>
      <c r="K174" s="72">
        <v>27647</v>
      </c>
      <c r="L174" s="72" t="s">
        <v>250</v>
      </c>
      <c r="M174" s="73" t="s">
        <v>241</v>
      </c>
      <c r="N174" s="73"/>
      <c r="O174" s="74" t="s">
        <v>497</v>
      </c>
      <c r="P174" s="74" t="s">
        <v>612</v>
      </c>
    </row>
    <row r="175" spans="1:16" ht="12.75" customHeight="1">
      <c r="A175" s="26" t="str">
        <f t="shared" si="12"/>
        <v> AOEB 4 </v>
      </c>
      <c r="B175" s="14" t="str">
        <f t="shared" si="13"/>
        <v>I</v>
      </c>
      <c r="C175" s="26">
        <f t="shared" si="14"/>
        <v>49480.853000000003</v>
      </c>
      <c r="D175" t="str">
        <f t="shared" si="15"/>
        <v>vis</v>
      </c>
      <c r="E175">
        <f>VLOOKUP(C175,Active!C$21:E$971,3,FALSE)</f>
        <v>28027.00560463838</v>
      </c>
      <c r="F175" s="14" t="s">
        <v>237</v>
      </c>
      <c r="G175" t="str">
        <f t="shared" si="16"/>
        <v>49480.853</v>
      </c>
      <c r="H175" s="26">
        <f t="shared" si="17"/>
        <v>28027</v>
      </c>
      <c r="I175" s="72" t="s">
        <v>633</v>
      </c>
      <c r="J175" s="73" t="s">
        <v>634</v>
      </c>
      <c r="K175" s="72">
        <v>28027</v>
      </c>
      <c r="L175" s="72" t="s">
        <v>364</v>
      </c>
      <c r="M175" s="73" t="s">
        <v>241</v>
      </c>
      <c r="N175" s="73"/>
      <c r="O175" s="74" t="s">
        <v>378</v>
      </c>
      <c r="P175" s="74" t="s">
        <v>612</v>
      </c>
    </row>
    <row r="176" spans="1:16" ht="12.75" customHeight="1">
      <c r="A176" s="26" t="str">
        <f t="shared" si="12"/>
        <v> AOEB 4 </v>
      </c>
      <c r="B176" s="14" t="str">
        <f t="shared" si="13"/>
        <v>I</v>
      </c>
      <c r="C176" s="26">
        <f t="shared" si="14"/>
        <v>49594.652999999998</v>
      </c>
      <c r="D176" t="str">
        <f t="shared" si="15"/>
        <v>vis</v>
      </c>
      <c r="E176">
        <f>VLOOKUP(C176,Active!C$21:E$971,3,FALSE)</f>
        <v>28227.008065125585</v>
      </c>
      <c r="F176" s="14" t="s">
        <v>237</v>
      </c>
      <c r="G176" t="str">
        <f t="shared" si="16"/>
        <v>49594.653</v>
      </c>
      <c r="H176" s="26">
        <f t="shared" si="17"/>
        <v>28227</v>
      </c>
      <c r="I176" s="72" t="s">
        <v>635</v>
      </c>
      <c r="J176" s="73" t="s">
        <v>636</v>
      </c>
      <c r="K176" s="72">
        <v>28227</v>
      </c>
      <c r="L176" s="72" t="s">
        <v>240</v>
      </c>
      <c r="M176" s="73" t="s">
        <v>241</v>
      </c>
      <c r="N176" s="73"/>
      <c r="O176" s="74" t="s">
        <v>388</v>
      </c>
      <c r="P176" s="74" t="s">
        <v>612</v>
      </c>
    </row>
    <row r="177" spans="1:16" ht="12.75" customHeight="1">
      <c r="A177" s="26" t="str">
        <f t="shared" si="12"/>
        <v> AOEB 4 </v>
      </c>
      <c r="B177" s="14" t="str">
        <f t="shared" si="13"/>
        <v>I</v>
      </c>
      <c r="C177" s="26">
        <f t="shared" si="14"/>
        <v>49602.614000000001</v>
      </c>
      <c r="D177" t="str">
        <f t="shared" si="15"/>
        <v>vis</v>
      </c>
      <c r="E177">
        <f>VLOOKUP(C177,Active!C$21:E$971,3,FALSE)</f>
        <v>28240.999449905368</v>
      </c>
      <c r="F177" s="14" t="s">
        <v>237</v>
      </c>
      <c r="G177" t="str">
        <f t="shared" si="16"/>
        <v>49602.614</v>
      </c>
      <c r="H177" s="26">
        <f t="shared" si="17"/>
        <v>28241</v>
      </c>
      <c r="I177" s="72" t="s">
        <v>637</v>
      </c>
      <c r="J177" s="73" t="s">
        <v>638</v>
      </c>
      <c r="K177" s="72">
        <v>28241</v>
      </c>
      <c r="L177" s="72" t="s">
        <v>250</v>
      </c>
      <c r="M177" s="73" t="s">
        <v>241</v>
      </c>
      <c r="N177" s="73"/>
      <c r="O177" s="74" t="s">
        <v>378</v>
      </c>
      <c r="P177" s="74" t="s">
        <v>612</v>
      </c>
    </row>
    <row r="178" spans="1:16" ht="12.75" customHeight="1">
      <c r="A178" s="26" t="str">
        <f t="shared" si="12"/>
        <v> AOEB 4 </v>
      </c>
      <c r="B178" s="14" t="str">
        <f t="shared" si="13"/>
        <v>I</v>
      </c>
      <c r="C178" s="26">
        <f t="shared" si="14"/>
        <v>49602.62</v>
      </c>
      <c r="D178" t="str">
        <f t="shared" si="15"/>
        <v>vis</v>
      </c>
      <c r="E178">
        <f>VLOOKUP(C178,Active!C$21:E$971,3,FALSE)</f>
        <v>28241.009994850563</v>
      </c>
      <c r="F178" s="14" t="s">
        <v>237</v>
      </c>
      <c r="G178" t="str">
        <f t="shared" si="16"/>
        <v>49602.620</v>
      </c>
      <c r="H178" s="26">
        <f t="shared" si="17"/>
        <v>28241</v>
      </c>
      <c r="I178" s="72" t="s">
        <v>639</v>
      </c>
      <c r="J178" s="73" t="s">
        <v>640</v>
      </c>
      <c r="K178" s="72">
        <v>28241</v>
      </c>
      <c r="L178" s="72" t="s">
        <v>294</v>
      </c>
      <c r="M178" s="73" t="s">
        <v>241</v>
      </c>
      <c r="N178" s="73"/>
      <c r="O178" s="74" t="s">
        <v>388</v>
      </c>
      <c r="P178" s="74" t="s">
        <v>612</v>
      </c>
    </row>
    <row r="179" spans="1:16" ht="12.75" customHeight="1">
      <c r="A179" s="26" t="str">
        <f t="shared" si="12"/>
        <v> AOEB 4 </v>
      </c>
      <c r="B179" s="14" t="str">
        <f t="shared" si="13"/>
        <v>I</v>
      </c>
      <c r="C179" s="26">
        <f t="shared" si="14"/>
        <v>49635.618999999999</v>
      </c>
      <c r="D179" t="str">
        <f t="shared" si="15"/>
        <v>vis</v>
      </c>
      <c r="E179">
        <f>VLOOKUP(C179,Active!C$21:E$971,3,FALSE)</f>
        <v>28299.005435919251</v>
      </c>
      <c r="F179" s="14" t="s">
        <v>237</v>
      </c>
      <c r="G179" t="str">
        <f t="shared" si="16"/>
        <v>49635.619</v>
      </c>
      <c r="H179" s="26">
        <f t="shared" si="17"/>
        <v>28299</v>
      </c>
      <c r="I179" s="72" t="s">
        <v>641</v>
      </c>
      <c r="J179" s="73" t="s">
        <v>642</v>
      </c>
      <c r="K179" s="72">
        <v>28299</v>
      </c>
      <c r="L179" s="72" t="s">
        <v>364</v>
      </c>
      <c r="M179" s="73" t="s">
        <v>241</v>
      </c>
      <c r="N179" s="73"/>
      <c r="O179" s="74" t="s">
        <v>378</v>
      </c>
      <c r="P179" s="74" t="s">
        <v>612</v>
      </c>
    </row>
    <row r="180" spans="1:16" ht="12.75" customHeight="1">
      <c r="A180" s="26" t="str">
        <f t="shared" si="12"/>
        <v> AOEB 4 </v>
      </c>
      <c r="B180" s="14" t="str">
        <f t="shared" si="13"/>
        <v>I</v>
      </c>
      <c r="C180" s="26">
        <f t="shared" si="14"/>
        <v>49680.574999999997</v>
      </c>
      <c r="D180" t="str">
        <f t="shared" si="15"/>
        <v>vis</v>
      </c>
      <c r="E180">
        <f>VLOOKUP(C180,Active!C$21:E$971,3,FALSE)</f>
        <v>28378.015195266024</v>
      </c>
      <c r="F180" s="14" t="s">
        <v>237</v>
      </c>
      <c r="G180" t="str">
        <f t="shared" si="16"/>
        <v>49680.575</v>
      </c>
      <c r="H180" s="26">
        <f t="shared" si="17"/>
        <v>28378</v>
      </c>
      <c r="I180" s="72" t="s">
        <v>643</v>
      </c>
      <c r="J180" s="73" t="s">
        <v>644</v>
      </c>
      <c r="K180" s="72">
        <v>28378</v>
      </c>
      <c r="L180" s="72" t="s">
        <v>645</v>
      </c>
      <c r="M180" s="73" t="s">
        <v>241</v>
      </c>
      <c r="N180" s="73"/>
      <c r="O180" s="74" t="s">
        <v>388</v>
      </c>
      <c r="P180" s="74" t="s">
        <v>612</v>
      </c>
    </row>
    <row r="181" spans="1:16" ht="12.75" customHeight="1">
      <c r="A181" s="26" t="str">
        <f t="shared" si="12"/>
        <v> AOEB 4 </v>
      </c>
      <c r="B181" s="14" t="str">
        <f t="shared" si="13"/>
        <v>I</v>
      </c>
      <c r="C181" s="26">
        <f t="shared" si="14"/>
        <v>49713.561000000002</v>
      </c>
      <c r="D181" t="str">
        <f t="shared" si="15"/>
        <v>vis</v>
      </c>
      <c r="E181">
        <f>VLOOKUP(C181,Active!C$21:E$971,3,FALSE)</f>
        <v>28435.987788953476</v>
      </c>
      <c r="F181" s="14" t="s">
        <v>237</v>
      </c>
      <c r="G181" t="str">
        <f t="shared" si="16"/>
        <v>49713.561</v>
      </c>
      <c r="H181" s="26">
        <f t="shared" si="17"/>
        <v>28436</v>
      </c>
      <c r="I181" s="72" t="s">
        <v>646</v>
      </c>
      <c r="J181" s="73" t="s">
        <v>647</v>
      </c>
      <c r="K181" s="72">
        <v>28436</v>
      </c>
      <c r="L181" s="72" t="s">
        <v>412</v>
      </c>
      <c r="M181" s="73" t="s">
        <v>241</v>
      </c>
      <c r="N181" s="73"/>
      <c r="O181" s="74" t="s">
        <v>378</v>
      </c>
      <c r="P181" s="74" t="s">
        <v>612</v>
      </c>
    </row>
    <row r="182" spans="1:16" ht="12.75" customHeight="1">
      <c r="A182" s="26" t="str">
        <f t="shared" si="12"/>
        <v> AOEB 4 </v>
      </c>
      <c r="B182" s="14" t="str">
        <f t="shared" si="13"/>
        <v>I</v>
      </c>
      <c r="C182" s="26">
        <f t="shared" si="14"/>
        <v>49713.57</v>
      </c>
      <c r="D182" t="str">
        <f t="shared" si="15"/>
        <v>vis</v>
      </c>
      <c r="E182">
        <f>VLOOKUP(C182,Active!C$21:E$971,3,FALSE)</f>
        <v>28436.003606371261</v>
      </c>
      <c r="F182" s="14" t="s">
        <v>237</v>
      </c>
      <c r="G182" t="str">
        <f t="shared" si="16"/>
        <v>49713.570</v>
      </c>
      <c r="H182" s="26">
        <f t="shared" si="17"/>
        <v>28436</v>
      </c>
      <c r="I182" s="72" t="s">
        <v>648</v>
      </c>
      <c r="J182" s="73" t="s">
        <v>649</v>
      </c>
      <c r="K182" s="72">
        <v>28436</v>
      </c>
      <c r="L182" s="72" t="s">
        <v>278</v>
      </c>
      <c r="M182" s="73" t="s">
        <v>241</v>
      </c>
      <c r="N182" s="73"/>
      <c r="O182" s="74" t="s">
        <v>388</v>
      </c>
      <c r="P182" s="74" t="s">
        <v>612</v>
      </c>
    </row>
    <row r="183" spans="1:16" ht="12.75" customHeight="1">
      <c r="A183" s="26" t="str">
        <f t="shared" si="12"/>
        <v> AOEB 4 </v>
      </c>
      <c r="B183" s="14" t="str">
        <f t="shared" si="13"/>
        <v>I</v>
      </c>
      <c r="C183" s="26">
        <f t="shared" si="14"/>
        <v>49867.767999999996</v>
      </c>
      <c r="D183" t="str">
        <f t="shared" si="15"/>
        <v>vis</v>
      </c>
      <c r="E183">
        <f>VLOOKUP(C183,Active!C$21:E$971,3,FALSE)</f>
        <v>28707.005182840563</v>
      </c>
      <c r="F183" s="14" t="s">
        <v>237</v>
      </c>
      <c r="G183" t="str">
        <f t="shared" si="16"/>
        <v>49867.768</v>
      </c>
      <c r="H183" s="26">
        <f t="shared" si="17"/>
        <v>28707</v>
      </c>
      <c r="I183" s="72" t="s">
        <v>650</v>
      </c>
      <c r="J183" s="73" t="s">
        <v>651</v>
      </c>
      <c r="K183" s="72">
        <v>28707</v>
      </c>
      <c r="L183" s="72" t="s">
        <v>364</v>
      </c>
      <c r="M183" s="73" t="s">
        <v>241</v>
      </c>
      <c r="N183" s="73"/>
      <c r="O183" s="74" t="s">
        <v>388</v>
      </c>
      <c r="P183" s="74" t="s">
        <v>612</v>
      </c>
    </row>
    <row r="184" spans="1:16" ht="12.75" customHeight="1">
      <c r="A184" s="26" t="str">
        <f t="shared" si="12"/>
        <v> AOEB 4 </v>
      </c>
      <c r="B184" s="14" t="str">
        <f t="shared" si="13"/>
        <v>I</v>
      </c>
      <c r="C184" s="26">
        <f t="shared" si="14"/>
        <v>49928.654000000002</v>
      </c>
      <c r="D184" t="str">
        <f t="shared" si="15"/>
        <v>vis</v>
      </c>
      <c r="E184">
        <f>VLOOKUP(C184,Active!C$21:E$971,3,FALSE)</f>
        <v>28814.011771673828</v>
      </c>
      <c r="F184" s="14" t="s">
        <v>237</v>
      </c>
      <c r="G184" t="str">
        <f t="shared" si="16"/>
        <v>49928.654</v>
      </c>
      <c r="H184" s="26">
        <f t="shared" si="17"/>
        <v>28814</v>
      </c>
      <c r="I184" s="72" t="s">
        <v>652</v>
      </c>
      <c r="J184" s="73" t="s">
        <v>653</v>
      </c>
      <c r="K184" s="72">
        <v>28814</v>
      </c>
      <c r="L184" s="72" t="s">
        <v>300</v>
      </c>
      <c r="M184" s="73" t="s">
        <v>654</v>
      </c>
      <c r="N184" s="73"/>
      <c r="O184" s="74" t="s">
        <v>497</v>
      </c>
      <c r="P184" s="74" t="s">
        <v>612</v>
      </c>
    </row>
    <row r="185" spans="1:16" ht="12.75" customHeight="1">
      <c r="A185" s="26" t="str">
        <f t="shared" si="12"/>
        <v> AOEB 4 </v>
      </c>
      <c r="B185" s="14" t="str">
        <f t="shared" si="13"/>
        <v>I</v>
      </c>
      <c r="C185" s="26">
        <f t="shared" si="14"/>
        <v>49928.654999999999</v>
      </c>
      <c r="D185" t="str">
        <f t="shared" si="15"/>
        <v>vis</v>
      </c>
      <c r="E185">
        <f>VLOOKUP(C185,Active!C$21:E$971,3,FALSE)</f>
        <v>28814.013529164687</v>
      </c>
      <c r="F185" s="14" t="s">
        <v>237</v>
      </c>
      <c r="G185" t="str">
        <f t="shared" si="16"/>
        <v>49928.655</v>
      </c>
      <c r="H185" s="26">
        <f t="shared" si="17"/>
        <v>28814</v>
      </c>
      <c r="I185" s="72" t="s">
        <v>655</v>
      </c>
      <c r="J185" s="73" t="s">
        <v>656</v>
      </c>
      <c r="K185" s="72">
        <v>28814</v>
      </c>
      <c r="L185" s="72" t="s">
        <v>289</v>
      </c>
      <c r="M185" s="73" t="s">
        <v>241</v>
      </c>
      <c r="N185" s="73"/>
      <c r="O185" s="74" t="s">
        <v>388</v>
      </c>
      <c r="P185" s="74" t="s">
        <v>612</v>
      </c>
    </row>
    <row r="186" spans="1:16" ht="12.75" customHeight="1">
      <c r="A186" s="26" t="str">
        <f t="shared" si="12"/>
        <v> AOEB 4 </v>
      </c>
      <c r="B186" s="14" t="str">
        <f t="shared" si="13"/>
        <v>I</v>
      </c>
      <c r="C186" s="26">
        <f t="shared" si="14"/>
        <v>49958.811000000002</v>
      </c>
      <c r="D186" t="str">
        <f t="shared" si="15"/>
        <v>vis</v>
      </c>
      <c r="E186">
        <f>VLOOKUP(C186,Active!C$21:E$971,3,FALSE)</f>
        <v>28867.012423702938</v>
      </c>
      <c r="F186" s="14" t="s">
        <v>237</v>
      </c>
      <c r="G186" t="str">
        <f t="shared" si="16"/>
        <v>49958.811</v>
      </c>
      <c r="H186" s="26">
        <f t="shared" si="17"/>
        <v>28867</v>
      </c>
      <c r="I186" s="72" t="s">
        <v>657</v>
      </c>
      <c r="J186" s="73" t="s">
        <v>658</v>
      </c>
      <c r="K186" s="72">
        <v>28867</v>
      </c>
      <c r="L186" s="72" t="s">
        <v>300</v>
      </c>
      <c r="M186" s="73" t="s">
        <v>241</v>
      </c>
      <c r="N186" s="73"/>
      <c r="O186" s="74" t="s">
        <v>388</v>
      </c>
      <c r="P186" s="74" t="s">
        <v>612</v>
      </c>
    </row>
    <row r="187" spans="1:16" ht="12.75" customHeight="1">
      <c r="A187" s="26" t="str">
        <f t="shared" si="12"/>
        <v> AOEB 4 </v>
      </c>
      <c r="B187" s="14" t="str">
        <f t="shared" si="13"/>
        <v>I</v>
      </c>
      <c r="C187" s="26">
        <f t="shared" si="14"/>
        <v>49962.79</v>
      </c>
      <c r="D187" t="str">
        <f t="shared" si="15"/>
        <v>vis</v>
      </c>
      <c r="E187">
        <f>VLOOKUP(C187,Active!C$21:E$971,3,FALSE)</f>
        <v>28874.005479856525</v>
      </c>
      <c r="F187" s="14" t="s">
        <v>237</v>
      </c>
      <c r="G187" t="str">
        <f t="shared" si="16"/>
        <v>49962.790</v>
      </c>
      <c r="H187" s="26">
        <f t="shared" si="17"/>
        <v>28874</v>
      </c>
      <c r="I187" s="72" t="s">
        <v>659</v>
      </c>
      <c r="J187" s="73" t="s">
        <v>660</v>
      </c>
      <c r="K187" s="72">
        <v>28874</v>
      </c>
      <c r="L187" s="72" t="s">
        <v>364</v>
      </c>
      <c r="M187" s="73" t="s">
        <v>241</v>
      </c>
      <c r="N187" s="73"/>
      <c r="O187" s="74" t="s">
        <v>388</v>
      </c>
      <c r="P187" s="74" t="s">
        <v>612</v>
      </c>
    </row>
    <row r="188" spans="1:16" ht="12.75" customHeight="1">
      <c r="A188" s="26" t="str">
        <f t="shared" si="12"/>
        <v> AOEB 4 </v>
      </c>
      <c r="B188" s="14" t="str">
        <f t="shared" si="13"/>
        <v>I</v>
      </c>
      <c r="C188" s="26">
        <f t="shared" si="14"/>
        <v>49965.635999999999</v>
      </c>
      <c r="D188" t="str">
        <f t="shared" si="15"/>
        <v>vis</v>
      </c>
      <c r="E188">
        <f>VLOOKUP(C188,Active!C$21:E$971,3,FALSE)</f>
        <v>28879.007298859568</v>
      </c>
      <c r="F188" s="14" t="s">
        <v>237</v>
      </c>
      <c r="G188" t="str">
        <f t="shared" si="16"/>
        <v>49965.636</v>
      </c>
      <c r="H188" s="26">
        <f t="shared" si="17"/>
        <v>28879</v>
      </c>
      <c r="I188" s="72" t="s">
        <v>661</v>
      </c>
      <c r="J188" s="73" t="s">
        <v>662</v>
      </c>
      <c r="K188" s="72">
        <v>28879</v>
      </c>
      <c r="L188" s="72" t="s">
        <v>264</v>
      </c>
      <c r="M188" s="73" t="s">
        <v>241</v>
      </c>
      <c r="N188" s="73"/>
      <c r="O188" s="74" t="s">
        <v>388</v>
      </c>
      <c r="P188" s="74" t="s">
        <v>612</v>
      </c>
    </row>
    <row r="189" spans="1:16">
      <c r="A189" s="26" t="str">
        <f t="shared" si="12"/>
        <v> AOEB 4 </v>
      </c>
      <c r="B189" s="14" t="str">
        <f t="shared" si="13"/>
        <v>I</v>
      </c>
      <c r="C189" s="26">
        <f t="shared" si="14"/>
        <v>49978.724000000002</v>
      </c>
      <c r="D189" t="str">
        <f t="shared" si="15"/>
        <v>vis</v>
      </c>
      <c r="E189">
        <f>VLOOKUP(C189,Active!C$21:E$971,3,FALSE)</f>
        <v>28902.009339306467</v>
      </c>
      <c r="F189" s="14" t="s">
        <v>237</v>
      </c>
      <c r="G189" t="str">
        <f t="shared" si="16"/>
        <v>49978.724</v>
      </c>
      <c r="H189" s="26">
        <f t="shared" si="17"/>
        <v>28902</v>
      </c>
      <c r="I189" s="72" t="s">
        <v>663</v>
      </c>
      <c r="J189" s="73" t="s">
        <v>664</v>
      </c>
      <c r="K189" s="72">
        <v>28902</v>
      </c>
      <c r="L189" s="72" t="s">
        <v>240</v>
      </c>
      <c r="M189" s="73" t="s">
        <v>241</v>
      </c>
      <c r="N189" s="73"/>
      <c r="O189" s="74" t="s">
        <v>388</v>
      </c>
      <c r="P189" s="74" t="s">
        <v>612</v>
      </c>
    </row>
    <row r="190" spans="1:16">
      <c r="A190" s="26" t="str">
        <f t="shared" si="12"/>
        <v> AOEB 4 </v>
      </c>
      <c r="B190" s="14" t="str">
        <f t="shared" si="13"/>
        <v>I</v>
      </c>
      <c r="C190" s="26">
        <f t="shared" si="14"/>
        <v>50006.606</v>
      </c>
      <c r="D190" t="str">
        <f t="shared" si="15"/>
        <v>vis</v>
      </c>
      <c r="E190">
        <f>VLOOKUP(C190,Active!C$21:E$971,3,FALSE)</f>
        <v>28951.011699616698</v>
      </c>
      <c r="F190" s="14" t="s">
        <v>237</v>
      </c>
      <c r="G190" t="str">
        <f t="shared" si="16"/>
        <v>50006.606</v>
      </c>
      <c r="H190" s="26">
        <f t="shared" si="17"/>
        <v>28951</v>
      </c>
      <c r="I190" s="72" t="s">
        <v>665</v>
      </c>
      <c r="J190" s="73" t="s">
        <v>666</v>
      </c>
      <c r="K190" s="72">
        <v>28951</v>
      </c>
      <c r="L190" s="72" t="s">
        <v>300</v>
      </c>
      <c r="M190" s="73" t="s">
        <v>241</v>
      </c>
      <c r="N190" s="73"/>
      <c r="O190" s="74" t="s">
        <v>378</v>
      </c>
      <c r="P190" s="74" t="s">
        <v>612</v>
      </c>
    </row>
    <row r="191" spans="1:16">
      <c r="A191" s="26" t="str">
        <f t="shared" si="12"/>
        <v> AOEB 4 </v>
      </c>
      <c r="B191" s="14" t="str">
        <f t="shared" si="13"/>
        <v>I</v>
      </c>
      <c r="C191" s="26">
        <f t="shared" si="14"/>
        <v>50043.588000000003</v>
      </c>
      <c r="D191" t="str">
        <f t="shared" si="15"/>
        <v>vis</v>
      </c>
      <c r="E191">
        <f>VLOOKUP(C191,Active!C$21:E$971,3,FALSE)</f>
        <v>29016.007226802452</v>
      </c>
      <c r="F191" s="14" t="s">
        <v>237</v>
      </c>
      <c r="G191" t="str">
        <f t="shared" si="16"/>
        <v>50043.588</v>
      </c>
      <c r="H191" s="26">
        <f t="shared" si="17"/>
        <v>29016</v>
      </c>
      <c r="I191" s="72" t="s">
        <v>667</v>
      </c>
      <c r="J191" s="73" t="s">
        <v>668</v>
      </c>
      <c r="K191" s="72">
        <v>29016</v>
      </c>
      <c r="L191" s="72" t="s">
        <v>264</v>
      </c>
      <c r="M191" s="73" t="s">
        <v>241</v>
      </c>
      <c r="N191" s="73"/>
      <c r="O191" s="74" t="s">
        <v>378</v>
      </c>
      <c r="P191" s="74" t="s">
        <v>612</v>
      </c>
    </row>
    <row r="192" spans="1:16">
      <c r="A192" s="26" t="str">
        <f t="shared" si="12"/>
        <v> AOEB 4 </v>
      </c>
      <c r="B192" s="14" t="str">
        <f t="shared" si="13"/>
        <v>I</v>
      </c>
      <c r="C192" s="26">
        <f t="shared" si="14"/>
        <v>50226.803999999996</v>
      </c>
      <c r="D192" t="str">
        <f t="shared" si="15"/>
        <v>vis</v>
      </c>
      <c r="E192">
        <f>VLOOKUP(C192,Active!C$21:E$971,3,FALSE)</f>
        <v>29338.00767320512</v>
      </c>
      <c r="F192" s="14" t="s">
        <v>237</v>
      </c>
      <c r="G192" t="str">
        <f t="shared" si="16"/>
        <v>50226.804</v>
      </c>
      <c r="H192" s="26">
        <f t="shared" si="17"/>
        <v>29338</v>
      </c>
      <c r="I192" s="72" t="s">
        <v>669</v>
      </c>
      <c r="J192" s="73" t="s">
        <v>670</v>
      </c>
      <c r="K192" s="72">
        <v>29338</v>
      </c>
      <c r="L192" s="72" t="s">
        <v>264</v>
      </c>
      <c r="M192" s="73" t="s">
        <v>241</v>
      </c>
      <c r="N192" s="73"/>
      <c r="O192" s="74" t="s">
        <v>388</v>
      </c>
      <c r="P192" s="74" t="s">
        <v>612</v>
      </c>
    </row>
    <row r="193" spans="1:16">
      <c r="A193" s="26" t="str">
        <f t="shared" si="12"/>
        <v> AOEB 4 </v>
      </c>
      <c r="B193" s="14" t="str">
        <f t="shared" si="13"/>
        <v>I</v>
      </c>
      <c r="C193" s="26">
        <f t="shared" si="14"/>
        <v>50304.758000000002</v>
      </c>
      <c r="D193" t="str">
        <f t="shared" si="15"/>
        <v>vis</v>
      </c>
      <c r="E193">
        <f>VLOOKUP(C193,Active!C$21:E$971,3,FALSE)</f>
        <v>29475.011116129732</v>
      </c>
      <c r="F193" s="14" t="s">
        <v>237</v>
      </c>
      <c r="G193" t="str">
        <f t="shared" si="16"/>
        <v>50304.758</v>
      </c>
      <c r="H193" s="26">
        <f t="shared" si="17"/>
        <v>29475</v>
      </c>
      <c r="I193" s="72" t="s">
        <v>671</v>
      </c>
      <c r="J193" s="73" t="s">
        <v>672</v>
      </c>
      <c r="K193" s="72">
        <v>29475</v>
      </c>
      <c r="L193" s="72" t="s">
        <v>294</v>
      </c>
      <c r="M193" s="73" t="s">
        <v>241</v>
      </c>
      <c r="N193" s="73"/>
      <c r="O193" s="74" t="s">
        <v>378</v>
      </c>
      <c r="P193" s="74" t="s">
        <v>612</v>
      </c>
    </row>
    <row r="194" spans="1:16">
      <c r="A194" s="26" t="str">
        <f t="shared" si="12"/>
        <v> AOEB 4 </v>
      </c>
      <c r="B194" s="14" t="str">
        <f t="shared" si="13"/>
        <v>I</v>
      </c>
      <c r="C194" s="26">
        <f t="shared" si="14"/>
        <v>50320.697</v>
      </c>
      <c r="D194" t="str">
        <f t="shared" si="15"/>
        <v>vis</v>
      </c>
      <c r="E194">
        <f>VLOOKUP(C194,Active!C$21:E$971,3,FALSE)</f>
        <v>29503.023763033998</v>
      </c>
      <c r="F194" s="14" t="s">
        <v>237</v>
      </c>
      <c r="G194" t="str">
        <f t="shared" si="16"/>
        <v>50320.697</v>
      </c>
      <c r="H194" s="26">
        <f t="shared" si="17"/>
        <v>29503</v>
      </c>
      <c r="I194" s="72" t="s">
        <v>673</v>
      </c>
      <c r="J194" s="73" t="s">
        <v>674</v>
      </c>
      <c r="K194" s="72">
        <v>29503</v>
      </c>
      <c r="L194" s="72" t="s">
        <v>675</v>
      </c>
      <c r="M194" s="73" t="s">
        <v>241</v>
      </c>
      <c r="N194" s="73"/>
      <c r="O194" s="74" t="s">
        <v>378</v>
      </c>
      <c r="P194" s="74" t="s">
        <v>612</v>
      </c>
    </row>
    <row r="195" spans="1:16">
      <c r="A195" s="26" t="str">
        <f t="shared" si="12"/>
        <v> AOEB 4 </v>
      </c>
      <c r="B195" s="14" t="str">
        <f t="shared" si="13"/>
        <v>I</v>
      </c>
      <c r="C195" s="26">
        <f t="shared" si="14"/>
        <v>50336.62</v>
      </c>
      <c r="D195" t="str">
        <f t="shared" si="15"/>
        <v>vis</v>
      </c>
      <c r="E195">
        <f>VLOOKUP(C195,Active!C$21:E$971,3,FALSE)</f>
        <v>29531.008290084425</v>
      </c>
      <c r="F195" s="14" t="s">
        <v>237</v>
      </c>
      <c r="G195" t="str">
        <f t="shared" si="16"/>
        <v>50336.620</v>
      </c>
      <c r="H195" s="26">
        <f t="shared" si="17"/>
        <v>29531</v>
      </c>
      <c r="I195" s="72" t="s">
        <v>676</v>
      </c>
      <c r="J195" s="73" t="s">
        <v>677</v>
      </c>
      <c r="K195" s="72">
        <v>29531</v>
      </c>
      <c r="L195" s="72" t="s">
        <v>240</v>
      </c>
      <c r="M195" s="73" t="s">
        <v>241</v>
      </c>
      <c r="N195" s="73"/>
      <c r="O195" s="74" t="s">
        <v>388</v>
      </c>
      <c r="P195" s="74" t="s">
        <v>612</v>
      </c>
    </row>
    <row r="196" spans="1:16">
      <c r="A196" s="26" t="str">
        <f t="shared" si="12"/>
        <v> AOEB 4 </v>
      </c>
      <c r="B196" s="14" t="str">
        <f t="shared" si="13"/>
        <v>I</v>
      </c>
      <c r="C196" s="26">
        <f t="shared" si="14"/>
        <v>50337.764000000003</v>
      </c>
      <c r="D196" t="str">
        <f t="shared" si="15"/>
        <v>vis</v>
      </c>
      <c r="E196">
        <f>VLOOKUP(C196,Active!C$21:E$971,3,FALSE)</f>
        <v>29533.018859634489</v>
      </c>
      <c r="F196" s="14" t="s">
        <v>237</v>
      </c>
      <c r="G196" t="str">
        <f t="shared" si="16"/>
        <v>50337.764</v>
      </c>
      <c r="H196" s="26">
        <f t="shared" si="17"/>
        <v>29533</v>
      </c>
      <c r="I196" s="72" t="s">
        <v>678</v>
      </c>
      <c r="J196" s="73" t="s">
        <v>679</v>
      </c>
      <c r="K196" s="72">
        <v>29533</v>
      </c>
      <c r="L196" s="72" t="s">
        <v>680</v>
      </c>
      <c r="M196" s="73" t="s">
        <v>241</v>
      </c>
      <c r="N196" s="73"/>
      <c r="O196" s="74" t="s">
        <v>388</v>
      </c>
      <c r="P196" s="74" t="s">
        <v>612</v>
      </c>
    </row>
    <row r="197" spans="1:16">
      <c r="A197" s="26" t="str">
        <f t="shared" si="12"/>
        <v> AOEB 4 </v>
      </c>
      <c r="B197" s="14" t="str">
        <f t="shared" si="13"/>
        <v>I</v>
      </c>
      <c r="C197" s="26">
        <f t="shared" si="14"/>
        <v>50422.542000000001</v>
      </c>
      <c r="D197" t="str">
        <f t="shared" si="15"/>
        <v>vis</v>
      </c>
      <c r="E197">
        <f>VLOOKUP(C197,Active!C$21:E$971,3,FALSE)</f>
        <v>29682.015420224863</v>
      </c>
      <c r="F197" s="14" t="s">
        <v>237</v>
      </c>
      <c r="G197" t="str">
        <f t="shared" si="16"/>
        <v>50422.542</v>
      </c>
      <c r="H197" s="26">
        <f t="shared" si="17"/>
        <v>29682</v>
      </c>
      <c r="I197" s="72" t="s">
        <v>681</v>
      </c>
      <c r="J197" s="73" t="s">
        <v>682</v>
      </c>
      <c r="K197" s="72">
        <v>29682</v>
      </c>
      <c r="L197" s="72" t="s">
        <v>645</v>
      </c>
      <c r="M197" s="73" t="s">
        <v>241</v>
      </c>
      <c r="N197" s="73"/>
      <c r="O197" s="74" t="s">
        <v>388</v>
      </c>
      <c r="P197" s="74" t="s">
        <v>612</v>
      </c>
    </row>
    <row r="198" spans="1:16">
      <c r="A198" s="26" t="str">
        <f t="shared" si="12"/>
        <v> AOEB 6 </v>
      </c>
      <c r="B198" s="14" t="str">
        <f t="shared" si="13"/>
        <v>I</v>
      </c>
      <c r="C198" s="26">
        <f t="shared" si="14"/>
        <v>50692.813000000002</v>
      </c>
      <c r="D198" t="str">
        <f t="shared" si="15"/>
        <v>vis</v>
      </c>
      <c r="E198">
        <f>VLOOKUP(C198,Active!C$21:E$971,3,FALSE)</f>
        <v>30157.014233918529</v>
      </c>
      <c r="F198" s="14" t="s">
        <v>237</v>
      </c>
      <c r="G198" t="str">
        <f t="shared" si="16"/>
        <v>50692.813</v>
      </c>
      <c r="H198" s="26">
        <f t="shared" si="17"/>
        <v>30157</v>
      </c>
      <c r="I198" s="72" t="s">
        <v>683</v>
      </c>
      <c r="J198" s="73" t="s">
        <v>684</v>
      </c>
      <c r="K198" s="72">
        <v>30157</v>
      </c>
      <c r="L198" s="72" t="s">
        <v>289</v>
      </c>
      <c r="M198" s="73" t="s">
        <v>241</v>
      </c>
      <c r="N198" s="73"/>
      <c r="O198" s="74" t="s">
        <v>378</v>
      </c>
      <c r="P198" s="74" t="s">
        <v>685</v>
      </c>
    </row>
    <row r="199" spans="1:16">
      <c r="A199" s="26" t="str">
        <f t="shared" si="12"/>
        <v> AOEB 6 </v>
      </c>
      <c r="B199" s="14" t="str">
        <f t="shared" si="13"/>
        <v>I</v>
      </c>
      <c r="C199" s="26">
        <f t="shared" si="14"/>
        <v>50696.792999999998</v>
      </c>
      <c r="D199" t="str">
        <f t="shared" si="15"/>
        <v>vis</v>
      </c>
      <c r="E199">
        <f>VLOOKUP(C199,Active!C$21:E$971,3,FALSE)</f>
        <v>30164.009047562977</v>
      </c>
      <c r="F199" s="14" t="s">
        <v>237</v>
      </c>
      <c r="G199" t="str">
        <f t="shared" si="16"/>
        <v>50696.793</v>
      </c>
      <c r="H199" s="26">
        <f t="shared" si="17"/>
        <v>30164</v>
      </c>
      <c r="I199" s="72" t="s">
        <v>686</v>
      </c>
      <c r="J199" s="73" t="s">
        <v>687</v>
      </c>
      <c r="K199" s="72">
        <v>30164</v>
      </c>
      <c r="L199" s="72" t="s">
        <v>240</v>
      </c>
      <c r="M199" s="73" t="s">
        <v>241</v>
      </c>
      <c r="N199" s="73"/>
      <c r="O199" s="74" t="s">
        <v>388</v>
      </c>
      <c r="P199" s="74" t="s">
        <v>685</v>
      </c>
    </row>
    <row r="200" spans="1:16">
      <c r="A200" s="26" t="str">
        <f t="shared" si="12"/>
        <v> AOEB 6 </v>
      </c>
      <c r="B200" s="14" t="str">
        <f t="shared" si="13"/>
        <v>I</v>
      </c>
      <c r="C200" s="26">
        <f t="shared" si="14"/>
        <v>50748.578000000001</v>
      </c>
      <c r="D200" t="str">
        <f t="shared" si="15"/>
        <v>vis</v>
      </c>
      <c r="E200">
        <f>VLOOKUP(C200,Active!C$21:E$971,3,FALSE)</f>
        <v>30255.020712029858</v>
      </c>
      <c r="F200" s="14" t="s">
        <v>237</v>
      </c>
      <c r="G200" t="str">
        <f t="shared" si="16"/>
        <v>50748.578</v>
      </c>
      <c r="H200" s="26">
        <f t="shared" si="17"/>
        <v>30255</v>
      </c>
      <c r="I200" s="72" t="s">
        <v>688</v>
      </c>
      <c r="J200" s="73" t="s">
        <v>689</v>
      </c>
      <c r="K200" s="72">
        <v>30255</v>
      </c>
      <c r="L200" s="72" t="s">
        <v>270</v>
      </c>
      <c r="M200" s="73" t="s">
        <v>241</v>
      </c>
      <c r="N200" s="73"/>
      <c r="O200" s="74" t="s">
        <v>690</v>
      </c>
      <c r="P200" s="74" t="s">
        <v>685</v>
      </c>
    </row>
    <row r="201" spans="1:16">
      <c r="A201" s="26" t="str">
        <f t="shared" si="12"/>
        <v> AOEB 6 </v>
      </c>
      <c r="B201" s="14" t="str">
        <f t="shared" si="13"/>
        <v>I</v>
      </c>
      <c r="C201" s="26">
        <f t="shared" si="14"/>
        <v>51054.695</v>
      </c>
      <c r="D201" t="str">
        <f t="shared" si="15"/>
        <v>vis</v>
      </c>
      <c r="E201">
        <f>VLOOKUP(C201,Active!C$21:E$971,3,FALSE)</f>
        <v>30793.018543286125</v>
      </c>
      <c r="F201" s="14" t="s">
        <v>237</v>
      </c>
      <c r="G201" t="str">
        <f t="shared" si="16"/>
        <v>51054.695</v>
      </c>
      <c r="H201" s="26">
        <f t="shared" si="17"/>
        <v>30793</v>
      </c>
      <c r="I201" s="72" t="s">
        <v>691</v>
      </c>
      <c r="J201" s="73" t="s">
        <v>692</v>
      </c>
      <c r="K201" s="72">
        <v>30793</v>
      </c>
      <c r="L201" s="72" t="s">
        <v>680</v>
      </c>
      <c r="M201" s="73" t="s">
        <v>241</v>
      </c>
      <c r="N201" s="73"/>
      <c r="O201" s="74" t="s">
        <v>378</v>
      </c>
      <c r="P201" s="74" t="s">
        <v>685</v>
      </c>
    </row>
    <row r="202" spans="1:16">
      <c r="A202" s="26" t="str">
        <f t="shared" si="12"/>
        <v> AOEB 6 </v>
      </c>
      <c r="B202" s="14" t="str">
        <f t="shared" si="13"/>
        <v>I</v>
      </c>
      <c r="C202" s="26">
        <f t="shared" si="14"/>
        <v>51055.839999999997</v>
      </c>
      <c r="D202" t="str">
        <f t="shared" si="15"/>
        <v>vis</v>
      </c>
      <c r="E202">
        <f>VLOOKUP(C202,Active!C$21:E$971,3,FALSE)</f>
        <v>30795.030870327053</v>
      </c>
      <c r="F202" s="14" t="s">
        <v>237</v>
      </c>
      <c r="G202" t="str">
        <f t="shared" si="16"/>
        <v>51055.840</v>
      </c>
      <c r="H202" s="26">
        <f t="shared" si="17"/>
        <v>30795</v>
      </c>
      <c r="I202" s="72" t="s">
        <v>693</v>
      </c>
      <c r="J202" s="73" t="s">
        <v>694</v>
      </c>
      <c r="K202" s="72">
        <v>30795</v>
      </c>
      <c r="L202" s="72" t="s">
        <v>695</v>
      </c>
      <c r="M202" s="73" t="s">
        <v>241</v>
      </c>
      <c r="N202" s="73"/>
      <c r="O202" s="74" t="s">
        <v>388</v>
      </c>
      <c r="P202" s="74" t="s">
        <v>685</v>
      </c>
    </row>
    <row r="203" spans="1:16">
      <c r="A203" s="26" t="str">
        <f t="shared" ref="A203:A266" si="18">P203</f>
        <v> AOEB 6 </v>
      </c>
      <c r="B203" s="14" t="str">
        <f t="shared" ref="B203:B266" si="19">IF(H203=INT(H203),"I","II")</f>
        <v>I</v>
      </c>
      <c r="C203" s="26">
        <f t="shared" ref="C203:C266" si="20">1*G203</f>
        <v>51079.733999999997</v>
      </c>
      <c r="D203" t="str">
        <f t="shared" ref="D203:D266" si="21">VLOOKUP(F203,I$1:J$5,2,FALSE)</f>
        <v>vis</v>
      </c>
      <c r="E203">
        <f>VLOOKUP(C203,Active!C$21:E$971,3,FALSE)</f>
        <v>30837.024357065904</v>
      </c>
      <c r="F203" s="14" t="s">
        <v>237</v>
      </c>
      <c r="G203" t="str">
        <f t="shared" ref="G203:G266" si="22">MID(I203,3,LEN(I203)-3)</f>
        <v>51079.734</v>
      </c>
      <c r="H203" s="26">
        <f t="shared" ref="H203:H266" si="23">1*K203</f>
        <v>30837</v>
      </c>
      <c r="I203" s="72" t="s">
        <v>696</v>
      </c>
      <c r="J203" s="73" t="s">
        <v>697</v>
      </c>
      <c r="K203" s="72">
        <v>30837</v>
      </c>
      <c r="L203" s="72" t="s">
        <v>675</v>
      </c>
      <c r="M203" s="73" t="s">
        <v>241</v>
      </c>
      <c r="N203" s="73"/>
      <c r="O203" s="74" t="s">
        <v>388</v>
      </c>
      <c r="P203" s="74" t="s">
        <v>685</v>
      </c>
    </row>
    <row r="204" spans="1:16">
      <c r="A204" s="26" t="str">
        <f t="shared" si="18"/>
        <v> AOEB 6 </v>
      </c>
      <c r="B204" s="14" t="str">
        <f t="shared" si="19"/>
        <v>I</v>
      </c>
      <c r="C204" s="26">
        <f t="shared" si="20"/>
        <v>51083.716999999997</v>
      </c>
      <c r="D204" t="str">
        <f t="shared" si="21"/>
        <v>vis</v>
      </c>
      <c r="E204">
        <f>VLOOKUP(C204,Active!C$21:E$971,3,FALSE)</f>
        <v>30844.024443182956</v>
      </c>
      <c r="F204" s="14" t="s">
        <v>237</v>
      </c>
      <c r="G204" t="str">
        <f t="shared" si="22"/>
        <v>51083.717</v>
      </c>
      <c r="H204" s="26">
        <f t="shared" si="23"/>
        <v>30844</v>
      </c>
      <c r="I204" s="72" t="s">
        <v>698</v>
      </c>
      <c r="J204" s="73" t="s">
        <v>699</v>
      </c>
      <c r="K204" s="72">
        <v>30844</v>
      </c>
      <c r="L204" s="72" t="s">
        <v>675</v>
      </c>
      <c r="M204" s="73" t="s">
        <v>241</v>
      </c>
      <c r="N204" s="73"/>
      <c r="O204" s="74" t="s">
        <v>388</v>
      </c>
      <c r="P204" s="74" t="s">
        <v>685</v>
      </c>
    </row>
    <row r="205" spans="1:16">
      <c r="A205" s="26" t="str">
        <f t="shared" si="18"/>
        <v> AOEB 6 </v>
      </c>
      <c r="B205" s="14" t="str">
        <f t="shared" si="19"/>
        <v>I</v>
      </c>
      <c r="C205" s="26">
        <f t="shared" si="20"/>
        <v>51099.646999999997</v>
      </c>
      <c r="D205" t="str">
        <f t="shared" si="21"/>
        <v>vis</v>
      </c>
      <c r="E205">
        <f>VLOOKUP(C205,Active!C$21:E$971,3,FALSE)</f>
        <v>30872.021272669437</v>
      </c>
      <c r="F205" s="14" t="s">
        <v>237</v>
      </c>
      <c r="G205" t="str">
        <f t="shared" si="22"/>
        <v>51099.647</v>
      </c>
      <c r="H205" s="26">
        <f t="shared" si="23"/>
        <v>30872</v>
      </c>
      <c r="I205" s="72" t="s">
        <v>700</v>
      </c>
      <c r="J205" s="73" t="s">
        <v>701</v>
      </c>
      <c r="K205" s="72">
        <v>30872</v>
      </c>
      <c r="L205" s="72" t="s">
        <v>270</v>
      </c>
      <c r="M205" s="73" t="s">
        <v>241</v>
      </c>
      <c r="N205" s="73"/>
      <c r="O205" s="74" t="s">
        <v>388</v>
      </c>
      <c r="P205" s="74" t="s">
        <v>685</v>
      </c>
    </row>
    <row r="206" spans="1:16">
      <c r="A206" s="26" t="str">
        <f t="shared" si="18"/>
        <v> AOEB 6 </v>
      </c>
      <c r="B206" s="14" t="str">
        <f t="shared" si="19"/>
        <v>I</v>
      </c>
      <c r="C206" s="26">
        <f t="shared" si="20"/>
        <v>51156.548000000003</v>
      </c>
      <c r="D206" t="str">
        <f t="shared" si="21"/>
        <v>vis</v>
      </c>
      <c r="E206">
        <f>VLOOKUP(C206,Active!C$21:E$971,3,FALSE)</f>
        <v>30972.024260403916</v>
      </c>
      <c r="F206" s="14" t="s">
        <v>237</v>
      </c>
      <c r="G206" t="str">
        <f t="shared" si="22"/>
        <v>51156.548</v>
      </c>
      <c r="H206" s="26">
        <f t="shared" si="23"/>
        <v>30972</v>
      </c>
      <c r="I206" s="72" t="s">
        <v>702</v>
      </c>
      <c r="J206" s="73" t="s">
        <v>703</v>
      </c>
      <c r="K206" s="72">
        <v>30972</v>
      </c>
      <c r="L206" s="72" t="s">
        <v>675</v>
      </c>
      <c r="M206" s="73" t="s">
        <v>241</v>
      </c>
      <c r="N206" s="73"/>
      <c r="O206" s="74" t="s">
        <v>378</v>
      </c>
      <c r="P206" s="74" t="s">
        <v>685</v>
      </c>
    </row>
    <row r="207" spans="1:16">
      <c r="A207" s="26" t="str">
        <f t="shared" si="18"/>
        <v> AOEB 6 </v>
      </c>
      <c r="B207" s="14" t="str">
        <f t="shared" si="19"/>
        <v>I</v>
      </c>
      <c r="C207" s="26">
        <f t="shared" si="20"/>
        <v>51347.731</v>
      </c>
      <c r="D207" t="str">
        <f t="shared" si="21"/>
        <v>vis</v>
      </c>
      <c r="E207">
        <f>VLOOKUP(C207,Active!C$21:E$971,3,FALSE)</f>
        <v>31308.026636531562</v>
      </c>
      <c r="F207" s="14" t="s">
        <v>237</v>
      </c>
      <c r="G207" t="str">
        <f t="shared" si="22"/>
        <v>51347.731</v>
      </c>
      <c r="H207" s="26">
        <f t="shared" si="23"/>
        <v>31308</v>
      </c>
      <c r="I207" s="72" t="s">
        <v>704</v>
      </c>
      <c r="J207" s="73" t="s">
        <v>705</v>
      </c>
      <c r="K207" s="72">
        <v>31308</v>
      </c>
      <c r="L207" s="72" t="s">
        <v>706</v>
      </c>
      <c r="M207" s="73" t="s">
        <v>241</v>
      </c>
      <c r="N207" s="73"/>
      <c r="O207" s="74" t="s">
        <v>388</v>
      </c>
      <c r="P207" s="74" t="s">
        <v>685</v>
      </c>
    </row>
    <row r="208" spans="1:16">
      <c r="A208" s="26" t="str">
        <f t="shared" si="18"/>
        <v> AOEB 6 </v>
      </c>
      <c r="B208" s="14" t="str">
        <f t="shared" si="19"/>
        <v>I</v>
      </c>
      <c r="C208" s="26">
        <f t="shared" si="20"/>
        <v>51384.718000000001</v>
      </c>
      <c r="D208" t="str">
        <f t="shared" si="21"/>
        <v>vis</v>
      </c>
      <c r="E208">
        <f>VLOOKUP(C208,Active!C$21:E$971,3,FALSE)</f>
        <v>31373.03095117164</v>
      </c>
      <c r="F208" s="14" t="s">
        <v>237</v>
      </c>
      <c r="G208" t="str">
        <f t="shared" si="22"/>
        <v>51384.718</v>
      </c>
      <c r="H208" s="26">
        <f t="shared" si="23"/>
        <v>31373</v>
      </c>
      <c r="I208" s="72" t="s">
        <v>707</v>
      </c>
      <c r="J208" s="73" t="s">
        <v>708</v>
      </c>
      <c r="K208" s="72">
        <v>31373</v>
      </c>
      <c r="L208" s="72" t="s">
        <v>695</v>
      </c>
      <c r="M208" s="73" t="s">
        <v>241</v>
      </c>
      <c r="N208" s="73"/>
      <c r="O208" s="74" t="s">
        <v>378</v>
      </c>
      <c r="P208" s="74" t="s">
        <v>685</v>
      </c>
    </row>
    <row r="209" spans="1:16">
      <c r="A209" s="26" t="str">
        <f t="shared" si="18"/>
        <v> AOEB 6 </v>
      </c>
      <c r="B209" s="14" t="str">
        <f t="shared" si="19"/>
        <v>I</v>
      </c>
      <c r="C209" s="26">
        <f t="shared" si="20"/>
        <v>51396.663</v>
      </c>
      <c r="D209" t="str">
        <f t="shared" si="21"/>
        <v>vis</v>
      </c>
      <c r="E209">
        <f>VLOOKUP(C209,Active!C$21:E$971,3,FALSE)</f>
        <v>31394.024179559336</v>
      </c>
      <c r="F209" s="14" t="s">
        <v>237</v>
      </c>
      <c r="G209" t="str">
        <f t="shared" si="22"/>
        <v>51396.663</v>
      </c>
      <c r="H209" s="26">
        <f t="shared" si="23"/>
        <v>31394</v>
      </c>
      <c r="I209" s="72" t="s">
        <v>709</v>
      </c>
      <c r="J209" s="73" t="s">
        <v>710</v>
      </c>
      <c r="K209" s="72">
        <v>31394</v>
      </c>
      <c r="L209" s="72" t="s">
        <v>675</v>
      </c>
      <c r="M209" s="73" t="s">
        <v>241</v>
      </c>
      <c r="N209" s="73"/>
      <c r="O209" s="74" t="s">
        <v>388</v>
      </c>
      <c r="P209" s="74" t="s">
        <v>685</v>
      </c>
    </row>
    <row r="210" spans="1:16">
      <c r="A210" s="26" t="str">
        <f t="shared" si="18"/>
        <v> AOEB 6 </v>
      </c>
      <c r="B210" s="14" t="str">
        <f t="shared" si="19"/>
        <v>I</v>
      </c>
      <c r="C210" s="26">
        <f t="shared" si="20"/>
        <v>51400.646399999998</v>
      </c>
      <c r="D210" t="str">
        <f t="shared" si="21"/>
        <v>vis</v>
      </c>
      <c r="E210">
        <f>VLOOKUP(C210,Active!C$21:E$971,3,FALSE)</f>
        <v>31401.024968672729</v>
      </c>
      <c r="F210" s="14" t="s">
        <v>237</v>
      </c>
      <c r="G210" t="str">
        <f t="shared" si="22"/>
        <v>51400.6464</v>
      </c>
      <c r="H210" s="26">
        <f t="shared" si="23"/>
        <v>31401</v>
      </c>
      <c r="I210" s="72" t="s">
        <v>711</v>
      </c>
      <c r="J210" s="73" t="s">
        <v>712</v>
      </c>
      <c r="K210" s="72">
        <v>31401</v>
      </c>
      <c r="L210" s="72" t="s">
        <v>713</v>
      </c>
      <c r="M210" s="73" t="s">
        <v>654</v>
      </c>
      <c r="N210" s="73" t="s">
        <v>714</v>
      </c>
      <c r="O210" s="74" t="s">
        <v>715</v>
      </c>
      <c r="P210" s="74" t="s">
        <v>685</v>
      </c>
    </row>
    <row r="211" spans="1:16">
      <c r="A211" s="26" t="str">
        <f t="shared" si="18"/>
        <v> AOEB 6 </v>
      </c>
      <c r="B211" s="14" t="str">
        <f t="shared" si="19"/>
        <v>I</v>
      </c>
      <c r="C211" s="26">
        <f t="shared" si="20"/>
        <v>51400.648000000001</v>
      </c>
      <c r="D211" t="str">
        <f t="shared" si="21"/>
        <v>vis</v>
      </c>
      <c r="E211">
        <f>VLOOKUP(C211,Active!C$21:E$971,3,FALSE)</f>
        <v>31401.027780658118</v>
      </c>
      <c r="F211" s="14" t="s">
        <v>237</v>
      </c>
      <c r="G211" t="str">
        <f t="shared" si="22"/>
        <v>51400.648</v>
      </c>
      <c r="H211" s="26">
        <f t="shared" si="23"/>
        <v>31401</v>
      </c>
      <c r="I211" s="72" t="s">
        <v>716</v>
      </c>
      <c r="J211" s="73" t="s">
        <v>717</v>
      </c>
      <c r="K211" s="72">
        <v>31401</v>
      </c>
      <c r="L211" s="72" t="s">
        <v>718</v>
      </c>
      <c r="M211" s="73" t="s">
        <v>241</v>
      </c>
      <c r="N211" s="73"/>
      <c r="O211" s="74" t="s">
        <v>388</v>
      </c>
      <c r="P211" s="74" t="s">
        <v>685</v>
      </c>
    </row>
    <row r="212" spans="1:16">
      <c r="A212" s="26" t="str">
        <f t="shared" si="18"/>
        <v> AOEB 6 </v>
      </c>
      <c r="B212" s="14" t="str">
        <f t="shared" si="19"/>
        <v>I</v>
      </c>
      <c r="C212" s="26">
        <f t="shared" si="20"/>
        <v>51426.824000000001</v>
      </c>
      <c r="D212" t="str">
        <f t="shared" si="21"/>
        <v>vis</v>
      </c>
      <c r="E212">
        <f>VLOOKUP(C212,Active!C$21:E$971,3,FALSE)</f>
        <v>31447.031861551906</v>
      </c>
      <c r="F212" s="14" t="s">
        <v>237</v>
      </c>
      <c r="G212" t="str">
        <f t="shared" si="22"/>
        <v>51426.824</v>
      </c>
      <c r="H212" s="26">
        <f t="shared" si="23"/>
        <v>31447</v>
      </c>
      <c r="I212" s="72" t="s">
        <v>719</v>
      </c>
      <c r="J212" s="73" t="s">
        <v>720</v>
      </c>
      <c r="K212" s="72">
        <v>31447</v>
      </c>
      <c r="L212" s="72" t="s">
        <v>695</v>
      </c>
      <c r="M212" s="73" t="s">
        <v>241</v>
      </c>
      <c r="N212" s="73"/>
      <c r="O212" s="74" t="s">
        <v>388</v>
      </c>
      <c r="P212" s="74" t="s">
        <v>685</v>
      </c>
    </row>
    <row r="213" spans="1:16">
      <c r="A213" s="26" t="str">
        <f t="shared" si="18"/>
        <v> AOEB 6 </v>
      </c>
      <c r="B213" s="14" t="str">
        <f t="shared" si="19"/>
        <v>I</v>
      </c>
      <c r="C213" s="26">
        <f t="shared" si="20"/>
        <v>51429.661999999997</v>
      </c>
      <c r="D213" t="str">
        <f t="shared" si="21"/>
        <v>vis</v>
      </c>
      <c r="E213">
        <f>VLOOKUP(C213,Active!C$21:E$971,3,FALSE)</f>
        <v>31452.019620628023</v>
      </c>
      <c r="F213" s="14" t="s">
        <v>237</v>
      </c>
      <c r="G213" t="str">
        <f t="shared" si="22"/>
        <v>51429.662</v>
      </c>
      <c r="H213" s="26">
        <f t="shared" si="23"/>
        <v>31452</v>
      </c>
      <c r="I213" s="72" t="s">
        <v>721</v>
      </c>
      <c r="J213" s="73" t="s">
        <v>722</v>
      </c>
      <c r="K213" s="72">
        <v>31452</v>
      </c>
      <c r="L213" s="72" t="s">
        <v>680</v>
      </c>
      <c r="M213" s="73" t="s">
        <v>241</v>
      </c>
      <c r="N213" s="73"/>
      <c r="O213" s="74" t="s">
        <v>388</v>
      </c>
      <c r="P213" s="74" t="s">
        <v>685</v>
      </c>
    </row>
    <row r="214" spans="1:16">
      <c r="A214" s="26" t="str">
        <f t="shared" si="18"/>
        <v> AOEB 6 </v>
      </c>
      <c r="B214" s="14" t="str">
        <f t="shared" si="19"/>
        <v>I</v>
      </c>
      <c r="C214" s="26">
        <f t="shared" si="20"/>
        <v>51433.646999999997</v>
      </c>
      <c r="D214" t="str">
        <f t="shared" si="21"/>
        <v>vis</v>
      </c>
      <c r="E214">
        <f>VLOOKUP(C214,Active!C$21:E$971,3,FALSE)</f>
        <v>31459.023221726806</v>
      </c>
      <c r="F214" s="14" t="s">
        <v>237</v>
      </c>
      <c r="G214" t="str">
        <f t="shared" si="22"/>
        <v>51433.647</v>
      </c>
      <c r="H214" s="26">
        <f t="shared" si="23"/>
        <v>31459</v>
      </c>
      <c r="I214" s="72" t="s">
        <v>723</v>
      </c>
      <c r="J214" s="73" t="s">
        <v>724</v>
      </c>
      <c r="K214" s="72">
        <v>31459</v>
      </c>
      <c r="L214" s="72" t="s">
        <v>496</v>
      </c>
      <c r="M214" s="73" t="s">
        <v>241</v>
      </c>
      <c r="N214" s="73"/>
      <c r="O214" s="74" t="s">
        <v>388</v>
      </c>
      <c r="P214" s="74" t="s">
        <v>685</v>
      </c>
    </row>
    <row r="215" spans="1:16">
      <c r="A215" s="26" t="str">
        <f t="shared" si="18"/>
        <v> AOEB 6 </v>
      </c>
      <c r="B215" s="14" t="str">
        <f t="shared" si="19"/>
        <v>I</v>
      </c>
      <c r="C215" s="26">
        <f t="shared" si="20"/>
        <v>51433.650999999998</v>
      </c>
      <c r="D215" t="str">
        <f t="shared" si="21"/>
        <v>vis</v>
      </c>
      <c r="E215">
        <f>VLOOKUP(C215,Active!C$21:E$971,3,FALSE)</f>
        <v>31459.03025169027</v>
      </c>
      <c r="F215" s="14" t="s">
        <v>237</v>
      </c>
      <c r="G215" t="str">
        <f t="shared" si="22"/>
        <v>51433.651</v>
      </c>
      <c r="H215" s="26">
        <f t="shared" si="23"/>
        <v>31459</v>
      </c>
      <c r="I215" s="72" t="s">
        <v>725</v>
      </c>
      <c r="J215" s="73" t="s">
        <v>726</v>
      </c>
      <c r="K215" s="72">
        <v>31459</v>
      </c>
      <c r="L215" s="72" t="s">
        <v>727</v>
      </c>
      <c r="M215" s="73" t="s">
        <v>241</v>
      </c>
      <c r="N215" s="73"/>
      <c r="O215" s="74" t="s">
        <v>378</v>
      </c>
      <c r="P215" s="74" t="s">
        <v>685</v>
      </c>
    </row>
    <row r="216" spans="1:16">
      <c r="A216" s="26" t="str">
        <f t="shared" si="18"/>
        <v> AOEB 6 </v>
      </c>
      <c r="B216" s="14" t="str">
        <f t="shared" si="19"/>
        <v>I</v>
      </c>
      <c r="C216" s="26">
        <f t="shared" si="20"/>
        <v>51486.561999999998</v>
      </c>
      <c r="D216" t="str">
        <f t="shared" si="21"/>
        <v>vis</v>
      </c>
      <c r="E216">
        <f>VLOOKUP(C216,Active!C$21:E$971,3,FALSE)</f>
        <v>31552.020850871631</v>
      </c>
      <c r="F216" s="14" t="s">
        <v>237</v>
      </c>
      <c r="G216" t="str">
        <f t="shared" si="22"/>
        <v>51486.562</v>
      </c>
      <c r="H216" s="26">
        <f t="shared" si="23"/>
        <v>31552</v>
      </c>
      <c r="I216" s="72" t="s">
        <v>728</v>
      </c>
      <c r="J216" s="73" t="s">
        <v>729</v>
      </c>
      <c r="K216" s="72">
        <v>31552</v>
      </c>
      <c r="L216" s="72" t="s">
        <v>270</v>
      </c>
      <c r="M216" s="73" t="s">
        <v>241</v>
      </c>
      <c r="N216" s="73"/>
      <c r="O216" s="74" t="s">
        <v>378</v>
      </c>
      <c r="P216" s="74" t="s">
        <v>685</v>
      </c>
    </row>
    <row r="217" spans="1:16">
      <c r="A217" s="26" t="str">
        <f t="shared" si="18"/>
        <v> AOEB 6 </v>
      </c>
      <c r="B217" s="14" t="str">
        <f t="shared" si="19"/>
        <v>I</v>
      </c>
      <c r="C217" s="26">
        <f t="shared" si="20"/>
        <v>51487.703000000001</v>
      </c>
      <c r="D217" t="str">
        <f t="shared" si="21"/>
        <v>vis</v>
      </c>
      <c r="E217">
        <f>VLOOKUP(C217,Active!C$21:E$971,3,FALSE)</f>
        <v>31554.026147949106</v>
      </c>
      <c r="F217" s="14" t="s">
        <v>237</v>
      </c>
      <c r="G217" t="str">
        <f t="shared" si="22"/>
        <v>51487.703</v>
      </c>
      <c r="H217" s="26">
        <f t="shared" si="23"/>
        <v>31554</v>
      </c>
      <c r="I217" s="72" t="s">
        <v>730</v>
      </c>
      <c r="J217" s="73" t="s">
        <v>731</v>
      </c>
      <c r="K217" s="72">
        <v>31554</v>
      </c>
      <c r="L217" s="72" t="s">
        <v>706</v>
      </c>
      <c r="M217" s="73" t="s">
        <v>241</v>
      </c>
      <c r="N217" s="73"/>
      <c r="O217" s="74" t="s">
        <v>388</v>
      </c>
      <c r="P217" s="74" t="s">
        <v>685</v>
      </c>
    </row>
    <row r="218" spans="1:16">
      <c r="A218" s="26" t="str">
        <f t="shared" si="18"/>
        <v> AOEB 6 </v>
      </c>
      <c r="B218" s="14" t="str">
        <f t="shared" si="19"/>
        <v>I</v>
      </c>
      <c r="C218" s="26">
        <f t="shared" si="20"/>
        <v>51523.553</v>
      </c>
      <c r="D218" t="str">
        <f t="shared" si="21"/>
        <v>vis</v>
      </c>
      <c r="E218">
        <f>VLOOKUP(C218,Active!C$21:E$971,3,FALSE)</f>
        <v>31617.032195475171</v>
      </c>
      <c r="F218" s="14" t="s">
        <v>237</v>
      </c>
      <c r="G218" t="str">
        <f t="shared" si="22"/>
        <v>51523.553</v>
      </c>
      <c r="H218" s="26">
        <f t="shared" si="23"/>
        <v>31617</v>
      </c>
      <c r="I218" s="72" t="s">
        <v>732</v>
      </c>
      <c r="J218" s="73" t="s">
        <v>733</v>
      </c>
      <c r="K218" s="72">
        <v>31617</v>
      </c>
      <c r="L218" s="72" t="s">
        <v>695</v>
      </c>
      <c r="M218" s="73" t="s">
        <v>241</v>
      </c>
      <c r="N218" s="73"/>
      <c r="O218" s="74" t="s">
        <v>388</v>
      </c>
      <c r="P218" s="74" t="s">
        <v>685</v>
      </c>
    </row>
    <row r="219" spans="1:16">
      <c r="A219" s="26" t="str">
        <f t="shared" si="18"/>
        <v> AOEB 6 </v>
      </c>
      <c r="B219" s="14" t="str">
        <f t="shared" si="19"/>
        <v>I</v>
      </c>
      <c r="C219" s="26">
        <f t="shared" si="20"/>
        <v>51698.798000000003</v>
      </c>
      <c r="D219" t="str">
        <f t="shared" si="21"/>
        <v>vis</v>
      </c>
      <c r="E219">
        <f>VLOOKUP(C219,Active!C$21:E$971,3,FALSE)</f>
        <v>31925.023682189421</v>
      </c>
      <c r="F219" s="14" t="s">
        <v>237</v>
      </c>
      <c r="G219" t="str">
        <f t="shared" si="22"/>
        <v>51698.798</v>
      </c>
      <c r="H219" s="26">
        <f t="shared" si="23"/>
        <v>31925</v>
      </c>
      <c r="I219" s="72" t="s">
        <v>734</v>
      </c>
      <c r="J219" s="73" t="s">
        <v>735</v>
      </c>
      <c r="K219" s="72">
        <v>31925</v>
      </c>
      <c r="L219" s="72" t="s">
        <v>496</v>
      </c>
      <c r="M219" s="73" t="s">
        <v>241</v>
      </c>
      <c r="N219" s="73"/>
      <c r="O219" s="74" t="s">
        <v>378</v>
      </c>
      <c r="P219" s="74" t="s">
        <v>685</v>
      </c>
    </row>
    <row r="220" spans="1:16">
      <c r="A220" s="26" t="str">
        <f t="shared" si="18"/>
        <v>IBVS 5220 </v>
      </c>
      <c r="B220" s="14" t="str">
        <f t="shared" si="19"/>
        <v>I</v>
      </c>
      <c r="C220" s="26">
        <f t="shared" si="20"/>
        <v>52124.407700000003</v>
      </c>
      <c r="D220" t="str">
        <f t="shared" si="21"/>
        <v>vis</v>
      </c>
      <c r="E220">
        <f>VLOOKUP(C220,Active!C$21:E$971,3,FALSE)</f>
        <v>32673.028842182604</v>
      </c>
      <c r="F220" s="14" t="s">
        <v>237</v>
      </c>
      <c r="G220" t="str">
        <f t="shared" si="22"/>
        <v>52124.4077</v>
      </c>
      <c r="H220" s="26">
        <f t="shared" si="23"/>
        <v>32673</v>
      </c>
      <c r="I220" s="72" t="s">
        <v>736</v>
      </c>
      <c r="J220" s="73" t="s">
        <v>737</v>
      </c>
      <c r="K220" s="72">
        <v>32673</v>
      </c>
      <c r="L220" s="72" t="s">
        <v>738</v>
      </c>
      <c r="M220" s="73" t="s">
        <v>601</v>
      </c>
      <c r="N220" s="73" t="s">
        <v>739</v>
      </c>
      <c r="O220" s="74" t="s">
        <v>740</v>
      </c>
      <c r="P220" s="75" t="s">
        <v>741</v>
      </c>
    </row>
    <row r="221" spans="1:16">
      <c r="A221" s="26" t="str">
        <f t="shared" si="18"/>
        <v>IBVS 5220 </v>
      </c>
      <c r="B221" s="14" t="str">
        <f t="shared" si="19"/>
        <v>I</v>
      </c>
      <c r="C221" s="26">
        <f t="shared" si="20"/>
        <v>52136.357799999998</v>
      </c>
      <c r="D221" t="str">
        <f t="shared" si="21"/>
        <v>vis</v>
      </c>
      <c r="E221">
        <f>VLOOKUP(C221,Active!C$21:E$971,3,FALSE)</f>
        <v>32694.031033773706</v>
      </c>
      <c r="F221" s="14" t="s">
        <v>237</v>
      </c>
      <c r="G221" t="str">
        <f t="shared" si="22"/>
        <v>52136.3578</v>
      </c>
      <c r="H221" s="26">
        <f t="shared" si="23"/>
        <v>32694</v>
      </c>
      <c r="I221" s="72" t="s">
        <v>742</v>
      </c>
      <c r="J221" s="73" t="s">
        <v>743</v>
      </c>
      <c r="K221" s="72">
        <v>32694</v>
      </c>
      <c r="L221" s="72" t="s">
        <v>744</v>
      </c>
      <c r="M221" s="73" t="s">
        <v>601</v>
      </c>
      <c r="N221" s="73" t="s">
        <v>739</v>
      </c>
      <c r="O221" s="74" t="s">
        <v>740</v>
      </c>
      <c r="P221" s="75" t="s">
        <v>741</v>
      </c>
    </row>
    <row r="222" spans="1:16">
      <c r="A222" s="26" t="str">
        <f t="shared" si="18"/>
        <v>IBVS 5636 </v>
      </c>
      <c r="B222" s="14" t="str">
        <f t="shared" si="19"/>
        <v>I</v>
      </c>
      <c r="C222" s="26">
        <f t="shared" si="20"/>
        <v>52934.654600000002</v>
      </c>
      <c r="D222" t="str">
        <f t="shared" si="21"/>
        <v>vis</v>
      </c>
      <c r="E222">
        <f>VLOOKUP(C222,Active!C$21:E$971,3,FALSE)</f>
        <v>34097.030367684674</v>
      </c>
      <c r="F222" s="14" t="s">
        <v>237</v>
      </c>
      <c r="G222" t="str">
        <f t="shared" si="22"/>
        <v>52934.6546</v>
      </c>
      <c r="H222" s="26">
        <f t="shared" si="23"/>
        <v>34097</v>
      </c>
      <c r="I222" s="72" t="s">
        <v>745</v>
      </c>
      <c r="J222" s="73" t="s">
        <v>746</v>
      </c>
      <c r="K222" s="72">
        <v>34097</v>
      </c>
      <c r="L222" s="72" t="s">
        <v>747</v>
      </c>
      <c r="M222" s="73" t="s">
        <v>601</v>
      </c>
      <c r="N222" s="73" t="s">
        <v>62</v>
      </c>
      <c r="O222" s="74" t="s">
        <v>748</v>
      </c>
      <c r="P222" s="75" t="s">
        <v>749</v>
      </c>
    </row>
    <row r="223" spans="1:16">
      <c r="A223" s="26" t="str">
        <f t="shared" si="18"/>
        <v>IBVS 5636 </v>
      </c>
      <c r="B223" s="14" t="str">
        <f t="shared" si="19"/>
        <v>I</v>
      </c>
      <c r="C223" s="26">
        <f t="shared" si="20"/>
        <v>53293.688300000002</v>
      </c>
      <c r="D223" t="str">
        <f t="shared" si="21"/>
        <v>vis</v>
      </c>
      <c r="E223">
        <f>VLOOKUP(C223,Active!C$21:E$971,3,FALSE)</f>
        <v>34728.028815820238</v>
      </c>
      <c r="F223" s="14" t="s">
        <v>237</v>
      </c>
      <c r="G223" t="str">
        <f t="shared" si="22"/>
        <v>53293.6883</v>
      </c>
      <c r="H223" s="26">
        <f t="shared" si="23"/>
        <v>34728</v>
      </c>
      <c r="I223" s="72" t="s">
        <v>750</v>
      </c>
      <c r="J223" s="73" t="s">
        <v>751</v>
      </c>
      <c r="K223" s="72">
        <v>34728</v>
      </c>
      <c r="L223" s="72" t="s">
        <v>738</v>
      </c>
      <c r="M223" s="73" t="s">
        <v>601</v>
      </c>
      <c r="N223" s="73" t="s">
        <v>62</v>
      </c>
      <c r="O223" s="74" t="s">
        <v>748</v>
      </c>
      <c r="P223" s="75" t="s">
        <v>749</v>
      </c>
    </row>
    <row r="224" spans="1:16">
      <c r="A224" s="26" t="str">
        <f t="shared" si="18"/>
        <v>IBVS 5636 </v>
      </c>
      <c r="B224" s="14" t="str">
        <f t="shared" si="19"/>
        <v>I</v>
      </c>
      <c r="C224" s="26">
        <f t="shared" si="20"/>
        <v>53297.672299999998</v>
      </c>
      <c r="D224" t="str">
        <f t="shared" si="21"/>
        <v>vis</v>
      </c>
      <c r="E224">
        <f>VLOOKUP(C224,Active!C$21:E$971,3,FALSE)</f>
        <v>34735.03065942815</v>
      </c>
      <c r="F224" s="14" t="s">
        <v>237</v>
      </c>
      <c r="G224" t="str">
        <f t="shared" si="22"/>
        <v>53297.6723</v>
      </c>
      <c r="H224" s="26">
        <f t="shared" si="23"/>
        <v>34735</v>
      </c>
      <c r="I224" s="72" t="s">
        <v>752</v>
      </c>
      <c r="J224" s="73" t="s">
        <v>753</v>
      </c>
      <c r="K224" s="72">
        <v>34735</v>
      </c>
      <c r="L224" s="72" t="s">
        <v>754</v>
      </c>
      <c r="M224" s="73" t="s">
        <v>601</v>
      </c>
      <c r="N224" s="73" t="s">
        <v>62</v>
      </c>
      <c r="O224" s="74" t="s">
        <v>748</v>
      </c>
      <c r="P224" s="75" t="s">
        <v>749</v>
      </c>
    </row>
    <row r="225" spans="1:16">
      <c r="A225" s="26" t="str">
        <f t="shared" si="18"/>
        <v>IBVS 5636 </v>
      </c>
      <c r="B225" s="14" t="str">
        <f t="shared" si="19"/>
        <v>I</v>
      </c>
      <c r="C225" s="26">
        <f t="shared" si="20"/>
        <v>53301.654699999999</v>
      </c>
      <c r="D225" t="str">
        <f t="shared" si="21"/>
        <v>vis</v>
      </c>
      <c r="E225">
        <f>VLOOKUP(C225,Active!C$21:E$971,3,FALSE)</f>
        <v>34742.029691050688</v>
      </c>
      <c r="F225" s="14" t="s">
        <v>237</v>
      </c>
      <c r="G225" t="str">
        <f t="shared" si="22"/>
        <v>53301.6547</v>
      </c>
      <c r="H225" s="26">
        <f t="shared" si="23"/>
        <v>34742</v>
      </c>
      <c r="I225" s="72" t="s">
        <v>755</v>
      </c>
      <c r="J225" s="73" t="s">
        <v>756</v>
      </c>
      <c r="K225" s="72">
        <v>34742</v>
      </c>
      <c r="L225" s="72" t="s">
        <v>757</v>
      </c>
      <c r="M225" s="73" t="s">
        <v>601</v>
      </c>
      <c r="N225" s="73" t="s">
        <v>62</v>
      </c>
      <c r="O225" s="74" t="s">
        <v>748</v>
      </c>
      <c r="P225" s="75" t="s">
        <v>749</v>
      </c>
    </row>
    <row r="226" spans="1:16">
      <c r="A226" s="26" t="str">
        <f t="shared" si="18"/>
        <v>BAVM 173 </v>
      </c>
      <c r="B226" s="14" t="str">
        <f t="shared" si="19"/>
        <v>I</v>
      </c>
      <c r="C226" s="26">
        <f t="shared" si="20"/>
        <v>53323.275900000001</v>
      </c>
      <c r="D226" t="str">
        <f t="shared" si="21"/>
        <v>vis</v>
      </c>
      <c r="E226">
        <f>VLOOKUP(C226,Active!C$21:E$971,3,FALSE)</f>
        <v>34780.028752550563</v>
      </c>
      <c r="F226" s="14" t="s">
        <v>237</v>
      </c>
      <c r="G226" t="str">
        <f t="shared" si="22"/>
        <v>53323.2759</v>
      </c>
      <c r="H226" s="26">
        <f t="shared" si="23"/>
        <v>34780</v>
      </c>
      <c r="I226" s="72" t="s">
        <v>758</v>
      </c>
      <c r="J226" s="73" t="s">
        <v>759</v>
      </c>
      <c r="K226" s="72">
        <v>34780</v>
      </c>
      <c r="L226" s="72" t="s">
        <v>738</v>
      </c>
      <c r="M226" s="73" t="s">
        <v>601</v>
      </c>
      <c r="N226" s="73" t="s">
        <v>760</v>
      </c>
      <c r="O226" s="74" t="s">
        <v>761</v>
      </c>
      <c r="P226" s="75" t="s">
        <v>762</v>
      </c>
    </row>
    <row r="227" spans="1:16">
      <c r="A227" s="26" t="str">
        <f t="shared" si="18"/>
        <v>IBVS 5636 </v>
      </c>
      <c r="B227" s="14" t="str">
        <f t="shared" si="19"/>
        <v>I</v>
      </c>
      <c r="C227" s="26">
        <f t="shared" si="20"/>
        <v>53525.838900000002</v>
      </c>
      <c r="D227" t="str">
        <f t="shared" si="21"/>
        <v>vis</v>
      </c>
      <c r="E227">
        <f>VLOOKUP(C227,Active!C$21:E$971,3,FALSE)</f>
        <v>35136.031374726939</v>
      </c>
      <c r="F227" s="14" t="s">
        <v>237</v>
      </c>
      <c r="G227" t="str">
        <f t="shared" si="22"/>
        <v>53525.8389</v>
      </c>
      <c r="H227" s="26">
        <f t="shared" si="23"/>
        <v>35136</v>
      </c>
      <c r="I227" s="72" t="s">
        <v>763</v>
      </c>
      <c r="J227" s="73" t="s">
        <v>764</v>
      </c>
      <c r="K227" s="72" t="s">
        <v>765</v>
      </c>
      <c r="L227" s="72" t="s">
        <v>766</v>
      </c>
      <c r="M227" s="73" t="s">
        <v>601</v>
      </c>
      <c r="N227" s="73" t="s">
        <v>62</v>
      </c>
      <c r="O227" s="74" t="s">
        <v>748</v>
      </c>
      <c r="P227" s="75" t="s">
        <v>749</v>
      </c>
    </row>
    <row r="228" spans="1:16">
      <c r="A228" s="26" t="str">
        <f t="shared" si="18"/>
        <v>IBVS 5636 </v>
      </c>
      <c r="B228" s="14" t="str">
        <f t="shared" si="19"/>
        <v>I</v>
      </c>
      <c r="C228" s="26">
        <f t="shared" si="20"/>
        <v>53529.820899999999</v>
      </c>
      <c r="D228" t="str">
        <f t="shared" si="21"/>
        <v>vis</v>
      </c>
      <c r="E228">
        <f>VLOOKUP(C228,Active!C$21:E$971,3,FALSE)</f>
        <v>35143.029703353124</v>
      </c>
      <c r="F228" s="14" t="s">
        <v>237</v>
      </c>
      <c r="G228" t="str">
        <f t="shared" si="22"/>
        <v>53529.8209</v>
      </c>
      <c r="H228" s="26">
        <f t="shared" si="23"/>
        <v>35143</v>
      </c>
      <c r="I228" s="72" t="s">
        <v>767</v>
      </c>
      <c r="J228" s="73" t="s">
        <v>768</v>
      </c>
      <c r="K228" s="72" t="s">
        <v>769</v>
      </c>
      <c r="L228" s="72" t="s">
        <v>757</v>
      </c>
      <c r="M228" s="73" t="s">
        <v>601</v>
      </c>
      <c r="N228" s="73" t="s">
        <v>62</v>
      </c>
      <c r="O228" s="74" t="s">
        <v>748</v>
      </c>
      <c r="P228" s="75" t="s">
        <v>749</v>
      </c>
    </row>
    <row r="229" spans="1:16">
      <c r="A229" s="26" t="str">
        <f t="shared" si="18"/>
        <v>IBVS 5636 </v>
      </c>
      <c r="B229" s="14" t="str">
        <f t="shared" si="19"/>
        <v>I</v>
      </c>
      <c r="C229" s="26">
        <f t="shared" si="20"/>
        <v>53538.924500000001</v>
      </c>
      <c r="D229" t="str">
        <f t="shared" si="21"/>
        <v>vis</v>
      </c>
      <c r="E229">
        <f>VLOOKUP(C229,Active!C$21:E$971,3,FALSE)</f>
        <v>35159.029197195756</v>
      </c>
      <c r="F229" s="14" t="s">
        <v>237</v>
      </c>
      <c r="G229" t="str">
        <f t="shared" si="22"/>
        <v>53538.9245</v>
      </c>
      <c r="H229" s="26">
        <f t="shared" si="23"/>
        <v>35159</v>
      </c>
      <c r="I229" s="72" t="s">
        <v>770</v>
      </c>
      <c r="J229" s="73" t="s">
        <v>771</v>
      </c>
      <c r="K229" s="72" t="s">
        <v>772</v>
      </c>
      <c r="L229" s="72" t="s">
        <v>773</v>
      </c>
      <c r="M229" s="73" t="s">
        <v>601</v>
      </c>
      <c r="N229" s="73" t="s">
        <v>62</v>
      </c>
      <c r="O229" s="74" t="s">
        <v>748</v>
      </c>
      <c r="P229" s="75" t="s">
        <v>749</v>
      </c>
    </row>
    <row r="230" spans="1:16">
      <c r="A230" s="26" t="str">
        <f t="shared" si="18"/>
        <v>BAVM 178 </v>
      </c>
      <c r="B230" s="14" t="str">
        <f t="shared" si="19"/>
        <v>II</v>
      </c>
      <c r="C230" s="26">
        <f t="shared" si="20"/>
        <v>53549.453699999998</v>
      </c>
      <c r="D230" t="str">
        <f t="shared" si="21"/>
        <v>vis</v>
      </c>
      <c r="E230">
        <f>VLOOKUP(C230,Active!C$21:E$971,3,FALSE)</f>
        <v>35177.534170016152</v>
      </c>
      <c r="F230" s="14" t="s">
        <v>237</v>
      </c>
      <c r="G230" t="str">
        <f t="shared" si="22"/>
        <v>53549.4537</v>
      </c>
      <c r="H230" s="26">
        <f t="shared" si="23"/>
        <v>35177.5</v>
      </c>
      <c r="I230" s="72" t="s">
        <v>774</v>
      </c>
      <c r="J230" s="73" t="s">
        <v>775</v>
      </c>
      <c r="K230" s="72" t="s">
        <v>776</v>
      </c>
      <c r="L230" s="72" t="s">
        <v>777</v>
      </c>
      <c r="M230" s="73" t="s">
        <v>654</v>
      </c>
      <c r="N230" s="73" t="s">
        <v>760</v>
      </c>
      <c r="O230" s="74" t="s">
        <v>778</v>
      </c>
      <c r="P230" s="75" t="s">
        <v>779</v>
      </c>
    </row>
    <row r="231" spans="1:16">
      <c r="A231" s="26" t="str">
        <f t="shared" si="18"/>
        <v>BAVM 178 </v>
      </c>
      <c r="B231" s="14" t="str">
        <f t="shared" si="19"/>
        <v>I</v>
      </c>
      <c r="C231" s="26">
        <f t="shared" si="20"/>
        <v>53601.514199999998</v>
      </c>
      <c r="D231" t="str">
        <f t="shared" si="21"/>
        <v>vis</v>
      </c>
      <c r="E231">
        <f>VLOOKUP(C231,Active!C$21:E$971,3,FALSE)</f>
        <v>35269.030023216459</v>
      </c>
      <c r="F231" s="14" t="s">
        <v>237</v>
      </c>
      <c r="G231" t="str">
        <f t="shared" si="22"/>
        <v>53601.5142</v>
      </c>
      <c r="H231" s="26">
        <f t="shared" si="23"/>
        <v>35269</v>
      </c>
      <c r="I231" s="72" t="s">
        <v>780</v>
      </c>
      <c r="J231" s="73" t="s">
        <v>781</v>
      </c>
      <c r="K231" s="72" t="s">
        <v>782</v>
      </c>
      <c r="L231" s="72" t="s">
        <v>783</v>
      </c>
      <c r="M231" s="73" t="s">
        <v>654</v>
      </c>
      <c r="N231" s="73" t="s">
        <v>760</v>
      </c>
      <c r="O231" s="74" t="s">
        <v>784</v>
      </c>
      <c r="P231" s="75" t="s">
        <v>779</v>
      </c>
    </row>
    <row r="232" spans="1:16">
      <c r="A232" s="26" t="str">
        <f t="shared" si="18"/>
        <v>IBVS 5741 </v>
      </c>
      <c r="B232" s="14" t="str">
        <f t="shared" si="19"/>
        <v>I</v>
      </c>
      <c r="C232" s="26">
        <f t="shared" si="20"/>
        <v>53612.324699999997</v>
      </c>
      <c r="D232" t="str">
        <f t="shared" si="21"/>
        <v>vis</v>
      </c>
      <c r="E232">
        <f>VLOOKUP(C232,Active!C$21:E$971,3,FALSE)</f>
        <v>35288.02937821731</v>
      </c>
      <c r="F232" s="14" t="s">
        <v>237</v>
      </c>
      <c r="G232" t="str">
        <f t="shared" si="22"/>
        <v>53612.3247</v>
      </c>
      <c r="H232" s="26">
        <f t="shared" si="23"/>
        <v>35288</v>
      </c>
      <c r="I232" s="72" t="s">
        <v>785</v>
      </c>
      <c r="J232" s="73" t="s">
        <v>786</v>
      </c>
      <c r="K232" s="72" t="s">
        <v>787</v>
      </c>
      <c r="L232" s="72" t="s">
        <v>788</v>
      </c>
      <c r="M232" s="73" t="s">
        <v>601</v>
      </c>
      <c r="N232" s="73" t="s">
        <v>739</v>
      </c>
      <c r="O232" s="74" t="s">
        <v>789</v>
      </c>
      <c r="P232" s="75" t="s">
        <v>790</v>
      </c>
    </row>
    <row r="233" spans="1:16" ht="25.5">
      <c r="A233" s="26" t="str">
        <f t="shared" si="18"/>
        <v>JAAVSO 36(2);171 </v>
      </c>
      <c r="B233" s="14" t="str">
        <f t="shared" si="19"/>
        <v>I</v>
      </c>
      <c r="C233" s="26">
        <f t="shared" si="20"/>
        <v>54382.74</v>
      </c>
      <c r="D233" t="str">
        <f t="shared" si="21"/>
        <v>vis</v>
      </c>
      <c r="E233">
        <f>VLOOKUP(C233,Active!C$21:E$971,3,FALSE)</f>
        <v>36642.027230563472</v>
      </c>
      <c r="F233" s="14" t="s">
        <v>237</v>
      </c>
      <c r="G233" t="str">
        <f t="shared" si="22"/>
        <v>54382.7400</v>
      </c>
      <c r="H233" s="26">
        <f t="shared" si="23"/>
        <v>36642</v>
      </c>
      <c r="I233" s="72" t="s">
        <v>791</v>
      </c>
      <c r="J233" s="73" t="s">
        <v>792</v>
      </c>
      <c r="K233" s="72" t="s">
        <v>793</v>
      </c>
      <c r="L233" s="72" t="s">
        <v>794</v>
      </c>
      <c r="M233" s="73" t="s">
        <v>654</v>
      </c>
      <c r="N233" s="73" t="s">
        <v>714</v>
      </c>
      <c r="O233" s="74" t="s">
        <v>795</v>
      </c>
      <c r="P233" s="75" t="s">
        <v>796</v>
      </c>
    </row>
    <row r="234" spans="1:16">
      <c r="A234" s="26" t="str">
        <f t="shared" si="18"/>
        <v>BAVM 201 </v>
      </c>
      <c r="B234" s="14" t="str">
        <f t="shared" si="19"/>
        <v>II</v>
      </c>
      <c r="C234" s="26">
        <f t="shared" si="20"/>
        <v>54410.345600000001</v>
      </c>
      <c r="D234" t="str">
        <f t="shared" si="21"/>
        <v>vis</v>
      </c>
      <c r="E234">
        <f>VLOOKUP(C234,Active!C$21:E$971,3,FALSE)</f>
        <v>36690.543820398503</v>
      </c>
      <c r="F234" s="14" t="s">
        <v>237</v>
      </c>
      <c r="G234" t="str">
        <f t="shared" si="22"/>
        <v>54410.3456</v>
      </c>
      <c r="H234" s="26">
        <f t="shared" si="23"/>
        <v>36690.5</v>
      </c>
      <c r="I234" s="72" t="s">
        <v>797</v>
      </c>
      <c r="J234" s="73" t="s">
        <v>798</v>
      </c>
      <c r="K234" s="72" t="s">
        <v>799</v>
      </c>
      <c r="L234" s="72" t="s">
        <v>800</v>
      </c>
      <c r="M234" s="73" t="s">
        <v>654</v>
      </c>
      <c r="N234" s="73" t="s">
        <v>760</v>
      </c>
      <c r="O234" s="74" t="s">
        <v>778</v>
      </c>
      <c r="P234" s="75" t="s">
        <v>801</v>
      </c>
    </row>
    <row r="235" spans="1:16" ht="25.5">
      <c r="A235" s="26" t="str">
        <f t="shared" si="18"/>
        <v>JAAVSO 36(2);186 </v>
      </c>
      <c r="B235" s="14" t="str">
        <f t="shared" si="19"/>
        <v>I</v>
      </c>
      <c r="C235" s="26">
        <f t="shared" si="20"/>
        <v>54630.821400000001</v>
      </c>
      <c r="D235" t="str">
        <f t="shared" si="21"/>
        <v>vis</v>
      </c>
      <c r="E235">
        <f>VLOOKUP(C235,Active!C$21:E$971,3,FALSE)</f>
        <v>37078.028024949352</v>
      </c>
      <c r="F235" s="14" t="s">
        <v>237</v>
      </c>
      <c r="G235" t="str">
        <f t="shared" si="22"/>
        <v>54630.8214</v>
      </c>
      <c r="H235" s="26">
        <f t="shared" si="23"/>
        <v>37078</v>
      </c>
      <c r="I235" s="72" t="s">
        <v>802</v>
      </c>
      <c r="J235" s="73" t="s">
        <v>803</v>
      </c>
      <c r="K235" s="72" t="s">
        <v>804</v>
      </c>
      <c r="L235" s="72" t="s">
        <v>805</v>
      </c>
      <c r="M235" s="73" t="s">
        <v>654</v>
      </c>
      <c r="N235" s="73" t="s">
        <v>806</v>
      </c>
      <c r="O235" s="74" t="s">
        <v>807</v>
      </c>
      <c r="P235" s="75" t="s">
        <v>808</v>
      </c>
    </row>
    <row r="236" spans="1:16">
      <c r="A236" s="26" t="str">
        <f t="shared" si="18"/>
        <v>JAAVSO 37(1);44 </v>
      </c>
      <c r="B236" s="14" t="str">
        <f t="shared" si="19"/>
        <v>I</v>
      </c>
      <c r="C236" s="26">
        <f t="shared" si="20"/>
        <v>54797.535799999998</v>
      </c>
      <c r="D236" t="str">
        <f t="shared" si="21"/>
        <v>vis</v>
      </c>
      <c r="E236">
        <f>VLOOKUP(C236,Active!C$21:E$971,3,FALSE)</f>
        <v>37371.027060086861</v>
      </c>
      <c r="F236" s="14" t="s">
        <v>237</v>
      </c>
      <c r="G236" t="str">
        <f t="shared" si="22"/>
        <v>54797.5358</v>
      </c>
      <c r="H236" s="26">
        <f t="shared" si="23"/>
        <v>37371</v>
      </c>
      <c r="I236" s="72" t="s">
        <v>809</v>
      </c>
      <c r="J236" s="73" t="s">
        <v>810</v>
      </c>
      <c r="K236" s="72" t="s">
        <v>811</v>
      </c>
      <c r="L236" s="72" t="s">
        <v>812</v>
      </c>
      <c r="M236" s="73" t="s">
        <v>654</v>
      </c>
      <c r="N236" s="73" t="s">
        <v>714</v>
      </c>
      <c r="O236" s="74" t="s">
        <v>378</v>
      </c>
      <c r="P236" s="75" t="s">
        <v>813</v>
      </c>
    </row>
    <row r="237" spans="1:16">
      <c r="A237" s="26" t="str">
        <f t="shared" si="18"/>
        <v> JAAVSO 38;85 </v>
      </c>
      <c r="B237" s="14" t="str">
        <f t="shared" si="19"/>
        <v>I</v>
      </c>
      <c r="C237" s="26">
        <f t="shared" si="20"/>
        <v>55058.704400000002</v>
      </c>
      <c r="D237" t="str">
        <f t="shared" si="21"/>
        <v>vis</v>
      </c>
      <c r="E237">
        <f>VLOOKUP(C237,Active!C$21:E$971,3,FALSE)</f>
        <v>37830.028488926939</v>
      </c>
      <c r="F237" s="14" t="s">
        <v>237</v>
      </c>
      <c r="G237" t="str">
        <f t="shared" si="22"/>
        <v>55058.7044</v>
      </c>
      <c r="H237" s="26">
        <f t="shared" si="23"/>
        <v>37830</v>
      </c>
      <c r="I237" s="72" t="s">
        <v>814</v>
      </c>
      <c r="J237" s="73" t="s">
        <v>815</v>
      </c>
      <c r="K237" s="72" t="s">
        <v>816</v>
      </c>
      <c r="L237" s="72" t="s">
        <v>817</v>
      </c>
      <c r="M237" s="73" t="s">
        <v>654</v>
      </c>
      <c r="N237" s="73" t="s">
        <v>714</v>
      </c>
      <c r="O237" s="74" t="s">
        <v>378</v>
      </c>
      <c r="P237" s="74" t="s">
        <v>818</v>
      </c>
    </row>
    <row r="238" spans="1:16">
      <c r="A238" s="26" t="str">
        <f t="shared" si="18"/>
        <v> JAAVSO 38;120 </v>
      </c>
      <c r="B238" s="14" t="str">
        <f t="shared" si="19"/>
        <v>I</v>
      </c>
      <c r="C238" s="26">
        <f t="shared" si="20"/>
        <v>55094.549899999998</v>
      </c>
      <c r="D238" t="str">
        <f t="shared" si="21"/>
        <v>vis</v>
      </c>
      <c r="E238">
        <f>VLOOKUP(C238,Active!C$21:E$971,3,FALSE)</f>
        <v>37893.026627744104</v>
      </c>
      <c r="F238" s="14" t="s">
        <v>237</v>
      </c>
      <c r="G238" t="str">
        <f t="shared" si="22"/>
        <v>55094.5499</v>
      </c>
      <c r="H238" s="26">
        <f t="shared" si="23"/>
        <v>37893</v>
      </c>
      <c r="I238" s="72" t="s">
        <v>819</v>
      </c>
      <c r="J238" s="73" t="s">
        <v>820</v>
      </c>
      <c r="K238" s="72" t="s">
        <v>821</v>
      </c>
      <c r="L238" s="72" t="s">
        <v>822</v>
      </c>
      <c r="M238" s="73" t="s">
        <v>654</v>
      </c>
      <c r="N238" s="73" t="s">
        <v>714</v>
      </c>
      <c r="O238" s="74" t="s">
        <v>823</v>
      </c>
      <c r="P238" s="74" t="s">
        <v>824</v>
      </c>
    </row>
    <row r="239" spans="1:16">
      <c r="A239" s="26" t="str">
        <f t="shared" si="18"/>
        <v>BAVM 220 </v>
      </c>
      <c r="B239" s="14" t="str">
        <f t="shared" si="19"/>
        <v>I</v>
      </c>
      <c r="C239" s="26">
        <f t="shared" si="20"/>
        <v>55378.477599999998</v>
      </c>
      <c r="D239" t="str">
        <f t="shared" si="21"/>
        <v>vis</v>
      </c>
      <c r="E239">
        <f>VLOOKUP(C239,Active!C$21:E$971,3,FALSE)</f>
        <v>38392.02696693984</v>
      </c>
      <c r="F239" s="14" t="s">
        <v>237</v>
      </c>
      <c r="G239" t="str">
        <f t="shared" si="22"/>
        <v>55378.4776</v>
      </c>
      <c r="H239" s="26">
        <f t="shared" si="23"/>
        <v>38392</v>
      </c>
      <c r="I239" s="72" t="s">
        <v>825</v>
      </c>
      <c r="J239" s="73" t="s">
        <v>826</v>
      </c>
      <c r="K239" s="72" t="s">
        <v>827</v>
      </c>
      <c r="L239" s="72" t="s">
        <v>828</v>
      </c>
      <c r="M239" s="73" t="s">
        <v>654</v>
      </c>
      <c r="N239" s="73">
        <v>0</v>
      </c>
      <c r="O239" s="74" t="s">
        <v>829</v>
      </c>
      <c r="P239" s="75" t="s">
        <v>830</v>
      </c>
    </row>
    <row r="240" spans="1:16">
      <c r="A240" s="26" t="str">
        <f t="shared" si="18"/>
        <v> JAAVSO 39;94 </v>
      </c>
      <c r="B240" s="14" t="str">
        <f t="shared" si="19"/>
        <v>I</v>
      </c>
      <c r="C240" s="26">
        <f t="shared" si="20"/>
        <v>55437.656199999998</v>
      </c>
      <c r="D240" t="str">
        <f t="shared" si="21"/>
        <v>vis</v>
      </c>
      <c r="E240">
        <f>VLOOKUP(C240,Active!C$21:E$971,3,FALSE)</f>
        <v>38496.032815869439</v>
      </c>
      <c r="F240" s="14" t="s">
        <v>237</v>
      </c>
      <c r="G240" t="str">
        <f t="shared" si="22"/>
        <v>55437.6562</v>
      </c>
      <c r="H240" s="26">
        <f t="shared" si="23"/>
        <v>38496</v>
      </c>
      <c r="I240" s="72" t="s">
        <v>831</v>
      </c>
      <c r="J240" s="73" t="s">
        <v>832</v>
      </c>
      <c r="K240" s="72">
        <v>38496</v>
      </c>
      <c r="L240" s="72" t="s">
        <v>833</v>
      </c>
      <c r="M240" s="73" t="s">
        <v>654</v>
      </c>
      <c r="N240" s="73" t="s">
        <v>714</v>
      </c>
      <c r="O240" s="74" t="s">
        <v>378</v>
      </c>
      <c r="P240" s="74" t="s">
        <v>834</v>
      </c>
    </row>
    <row r="241" spans="1:16">
      <c r="A241" s="26" t="str">
        <f t="shared" si="18"/>
        <v> JAAVSO 39;94 </v>
      </c>
      <c r="B241" s="14" t="str">
        <f t="shared" si="19"/>
        <v>I</v>
      </c>
      <c r="C241" s="26">
        <f t="shared" si="20"/>
        <v>55439.361299999997</v>
      </c>
      <c r="D241" t="str">
        <f t="shared" si="21"/>
        <v>vis</v>
      </c>
      <c r="E241">
        <f>VLOOKUP(C241,Active!C$21:E$971,3,FALSE)</f>
        <v>38499.029513544105</v>
      </c>
      <c r="F241" s="14" t="s">
        <v>237</v>
      </c>
      <c r="G241" t="str">
        <f t="shared" si="22"/>
        <v>55439.3613</v>
      </c>
      <c r="H241" s="26">
        <f t="shared" si="23"/>
        <v>38499</v>
      </c>
      <c r="I241" s="72" t="s">
        <v>835</v>
      </c>
      <c r="J241" s="73" t="s">
        <v>836</v>
      </c>
      <c r="K241" s="72">
        <v>38499</v>
      </c>
      <c r="L241" s="72" t="s">
        <v>837</v>
      </c>
      <c r="M241" s="73" t="s">
        <v>654</v>
      </c>
      <c r="N241" s="73" t="s">
        <v>714</v>
      </c>
      <c r="O241" s="74" t="s">
        <v>838</v>
      </c>
      <c r="P241" s="74" t="s">
        <v>834</v>
      </c>
    </row>
    <row r="242" spans="1:16">
      <c r="A242" s="26" t="str">
        <f t="shared" si="18"/>
        <v>OEJV 0160 </v>
      </c>
      <c r="B242" s="14" t="str">
        <f t="shared" si="19"/>
        <v>I</v>
      </c>
      <c r="C242" s="26">
        <f t="shared" si="20"/>
        <v>55798.398659999999</v>
      </c>
      <c r="D242" t="str">
        <f t="shared" si="21"/>
        <v>vis</v>
      </c>
      <c r="E242">
        <f>VLOOKUP(C242,Active!C$21:E$971,3,FALSE)</f>
        <v>39130.034394096241</v>
      </c>
      <c r="F242" s="14" t="s">
        <v>237</v>
      </c>
      <c r="G242" t="str">
        <f t="shared" si="22"/>
        <v>55798.39866</v>
      </c>
      <c r="H242" s="26">
        <f t="shared" si="23"/>
        <v>39130</v>
      </c>
      <c r="I242" s="72" t="s">
        <v>839</v>
      </c>
      <c r="J242" s="73" t="s">
        <v>840</v>
      </c>
      <c r="K242" s="72">
        <v>39130</v>
      </c>
      <c r="L242" s="72" t="s">
        <v>841</v>
      </c>
      <c r="M242" s="73" t="s">
        <v>654</v>
      </c>
      <c r="N242" s="73" t="s">
        <v>232</v>
      </c>
      <c r="O242" s="74" t="s">
        <v>842</v>
      </c>
      <c r="P242" s="75" t="s">
        <v>843</v>
      </c>
    </row>
    <row r="243" spans="1:16">
      <c r="A243" s="26" t="str">
        <f t="shared" si="18"/>
        <v> JAAVSO 40;975 </v>
      </c>
      <c r="B243" s="14" t="str">
        <f t="shared" si="19"/>
        <v>I</v>
      </c>
      <c r="C243" s="26">
        <f t="shared" si="20"/>
        <v>55837.658499999998</v>
      </c>
      <c r="D243" t="str">
        <f t="shared" si="21"/>
        <v>vis</v>
      </c>
      <c r="E243">
        <f>VLOOKUP(C243,Active!C$21:E$971,3,FALSE)</f>
        <v>39199.033204274921</v>
      </c>
      <c r="F243" s="14" t="s">
        <v>237</v>
      </c>
      <c r="G243" t="str">
        <f t="shared" si="22"/>
        <v>55837.6585</v>
      </c>
      <c r="H243" s="26">
        <f t="shared" si="23"/>
        <v>39199</v>
      </c>
      <c r="I243" s="72" t="s">
        <v>844</v>
      </c>
      <c r="J243" s="73" t="s">
        <v>845</v>
      </c>
      <c r="K243" s="72">
        <v>39199</v>
      </c>
      <c r="L243" s="72" t="s">
        <v>846</v>
      </c>
      <c r="M243" s="73" t="s">
        <v>654</v>
      </c>
      <c r="N243" s="73" t="s">
        <v>237</v>
      </c>
      <c r="O243" s="74" t="s">
        <v>378</v>
      </c>
      <c r="P243" s="74" t="s">
        <v>847</v>
      </c>
    </row>
    <row r="244" spans="1:16">
      <c r="A244" s="26" t="str">
        <f t="shared" si="18"/>
        <v>BAVM 231 </v>
      </c>
      <c r="B244" s="14" t="str">
        <f t="shared" si="19"/>
        <v>I</v>
      </c>
      <c r="C244" s="26">
        <f t="shared" si="20"/>
        <v>56132.3992</v>
      </c>
      <c r="D244" t="str">
        <f t="shared" si="21"/>
        <v>vis</v>
      </c>
      <c r="E244">
        <f>VLOOKUP(C244,Active!C$21:E$971,3,FALSE)</f>
        <v>39717.037292198678</v>
      </c>
      <c r="F244" s="14" t="s">
        <v>237</v>
      </c>
      <c r="G244" t="str">
        <f t="shared" si="22"/>
        <v>56132.3992</v>
      </c>
      <c r="H244" s="26">
        <f t="shared" si="23"/>
        <v>39717</v>
      </c>
      <c r="I244" s="72" t="s">
        <v>848</v>
      </c>
      <c r="J244" s="73" t="s">
        <v>849</v>
      </c>
      <c r="K244" s="72">
        <v>39717</v>
      </c>
      <c r="L244" s="72" t="s">
        <v>850</v>
      </c>
      <c r="M244" s="73" t="s">
        <v>654</v>
      </c>
      <c r="N244" s="73" t="s">
        <v>806</v>
      </c>
      <c r="O244" s="74" t="s">
        <v>851</v>
      </c>
      <c r="P244" s="75" t="s">
        <v>852</v>
      </c>
    </row>
    <row r="245" spans="1:16">
      <c r="A245" s="26" t="str">
        <f t="shared" si="18"/>
        <v>IBVS 6114 </v>
      </c>
      <c r="B245" s="14" t="str">
        <f t="shared" si="19"/>
        <v>I</v>
      </c>
      <c r="C245" s="26">
        <f t="shared" si="20"/>
        <v>56206.36421</v>
      </c>
      <c r="D245" t="str">
        <f t="shared" si="21"/>
        <v>vis</v>
      </c>
      <c r="E245">
        <f>VLOOKUP(C245,Active!C$21:E$971,3,FALSE)</f>
        <v>39847.030121635951</v>
      </c>
      <c r="F245" s="14" t="s">
        <v>237</v>
      </c>
      <c r="G245" t="str">
        <f t="shared" si="22"/>
        <v>56206.36421</v>
      </c>
      <c r="H245" s="26">
        <f t="shared" si="23"/>
        <v>39847</v>
      </c>
      <c r="I245" s="72" t="s">
        <v>853</v>
      </c>
      <c r="J245" s="73" t="s">
        <v>854</v>
      </c>
      <c r="K245" s="72">
        <v>39847</v>
      </c>
      <c r="L245" s="72" t="s">
        <v>855</v>
      </c>
      <c r="M245" s="73" t="s">
        <v>654</v>
      </c>
      <c r="N245" s="73" t="s">
        <v>62</v>
      </c>
      <c r="O245" s="74" t="s">
        <v>856</v>
      </c>
      <c r="P245" s="75" t="s">
        <v>857</v>
      </c>
    </row>
    <row r="246" spans="1:16">
      <c r="A246" s="26" t="str">
        <f t="shared" si="18"/>
        <v> JAAVSO 41;328 </v>
      </c>
      <c r="B246" s="14" t="str">
        <f t="shared" si="19"/>
        <v>I</v>
      </c>
      <c r="C246" s="26">
        <f t="shared" si="20"/>
        <v>56497.686500000003</v>
      </c>
      <c r="D246" t="str">
        <f t="shared" si="21"/>
        <v>vis</v>
      </c>
      <c r="E246">
        <f>VLOOKUP(C246,Active!C$21:E$971,3,FALSE)</f>
        <v>40359.026385210374</v>
      </c>
      <c r="F246" s="14" t="s">
        <v>237</v>
      </c>
      <c r="G246" t="str">
        <f t="shared" si="22"/>
        <v>56497.6865</v>
      </c>
      <c r="H246" s="26">
        <f t="shared" si="23"/>
        <v>40359</v>
      </c>
      <c r="I246" s="72" t="s">
        <v>858</v>
      </c>
      <c r="J246" s="73" t="s">
        <v>859</v>
      </c>
      <c r="K246" s="72">
        <v>40359</v>
      </c>
      <c r="L246" s="72" t="s">
        <v>860</v>
      </c>
      <c r="M246" s="73" t="s">
        <v>654</v>
      </c>
      <c r="N246" s="73" t="s">
        <v>237</v>
      </c>
      <c r="O246" s="74" t="s">
        <v>378</v>
      </c>
      <c r="P246" s="74" t="s">
        <v>861</v>
      </c>
    </row>
    <row r="247" spans="1:16">
      <c r="A247" s="26" t="str">
        <f t="shared" si="18"/>
        <v> JAAVSO 41;328 </v>
      </c>
      <c r="B247" s="14" t="str">
        <f t="shared" si="19"/>
        <v>I</v>
      </c>
      <c r="C247" s="26">
        <f t="shared" si="20"/>
        <v>56558.567799999997</v>
      </c>
      <c r="D247" t="str">
        <f t="shared" si="21"/>
        <v>vis</v>
      </c>
      <c r="E247">
        <f>VLOOKUP(C247,Active!C$21:E$971,3,FALSE)</f>
        <v>40466.024713836552</v>
      </c>
      <c r="F247" s="14" t="s">
        <v>237</v>
      </c>
      <c r="G247" t="str">
        <f t="shared" si="22"/>
        <v>56558.5678</v>
      </c>
      <c r="H247" s="26">
        <f t="shared" si="23"/>
        <v>40466</v>
      </c>
      <c r="I247" s="72" t="s">
        <v>862</v>
      </c>
      <c r="J247" s="73" t="s">
        <v>863</v>
      </c>
      <c r="K247" s="72">
        <v>40466</v>
      </c>
      <c r="L247" s="72" t="s">
        <v>864</v>
      </c>
      <c r="M247" s="73" t="s">
        <v>654</v>
      </c>
      <c r="N247" s="73" t="s">
        <v>237</v>
      </c>
      <c r="O247" s="74" t="s">
        <v>378</v>
      </c>
      <c r="P247" s="74" t="s">
        <v>861</v>
      </c>
    </row>
    <row r="248" spans="1:16">
      <c r="A248" s="26" t="str">
        <f t="shared" si="18"/>
        <v>BAVM 238 </v>
      </c>
      <c r="B248" s="14" t="str">
        <f t="shared" si="19"/>
        <v>I</v>
      </c>
      <c r="C248" s="26">
        <f t="shared" si="20"/>
        <v>56817.460599999999</v>
      </c>
      <c r="D248" t="str">
        <f t="shared" si="21"/>
        <v>vis</v>
      </c>
      <c r="E248">
        <f>VLOOKUP(C248,Active!C$21:E$971,3,FALSE)</f>
        <v>40921.026444965057</v>
      </c>
      <c r="F248" s="14" t="s">
        <v>237</v>
      </c>
      <c r="G248" t="str">
        <f t="shared" si="22"/>
        <v>56817.4606</v>
      </c>
      <c r="H248" s="26">
        <f t="shared" si="23"/>
        <v>40921</v>
      </c>
      <c r="I248" s="72" t="s">
        <v>865</v>
      </c>
      <c r="J248" s="73" t="s">
        <v>866</v>
      </c>
      <c r="K248" s="72">
        <v>40921</v>
      </c>
      <c r="L248" s="72" t="s">
        <v>860</v>
      </c>
      <c r="M248" s="73" t="s">
        <v>654</v>
      </c>
      <c r="N248" s="73" t="s">
        <v>760</v>
      </c>
      <c r="O248" s="74" t="s">
        <v>778</v>
      </c>
      <c r="P248" s="75" t="s">
        <v>867</v>
      </c>
    </row>
    <row r="249" spans="1:16">
      <c r="A249" s="26" t="str">
        <f t="shared" si="18"/>
        <v>BAVM 238 </v>
      </c>
      <c r="B249" s="14" t="str">
        <f t="shared" si="19"/>
        <v>I</v>
      </c>
      <c r="C249" s="26">
        <f t="shared" si="20"/>
        <v>56862.411899999999</v>
      </c>
      <c r="D249" t="str">
        <f t="shared" si="21"/>
        <v>vis</v>
      </c>
      <c r="E249">
        <f>VLOOKUP(C249,Active!C$21:E$971,3,FALSE)</f>
        <v>41000.027944104768</v>
      </c>
      <c r="F249" s="14" t="s">
        <v>237</v>
      </c>
      <c r="G249" t="str">
        <f t="shared" si="22"/>
        <v>56862.4119</v>
      </c>
      <c r="H249" s="26">
        <f t="shared" si="23"/>
        <v>41000</v>
      </c>
      <c r="I249" s="72" t="s">
        <v>868</v>
      </c>
      <c r="J249" s="73" t="s">
        <v>869</v>
      </c>
      <c r="K249" s="72">
        <v>41000</v>
      </c>
      <c r="L249" s="72" t="s">
        <v>805</v>
      </c>
      <c r="M249" s="73" t="s">
        <v>654</v>
      </c>
      <c r="N249" s="73" t="s">
        <v>760</v>
      </c>
      <c r="O249" s="74" t="s">
        <v>778</v>
      </c>
      <c r="P249" s="75" t="s">
        <v>867</v>
      </c>
    </row>
    <row r="250" spans="1:16">
      <c r="A250" s="26" t="str">
        <f t="shared" si="18"/>
        <v> JAAVSO 42;426 </v>
      </c>
      <c r="B250" s="14" t="str">
        <f t="shared" si="19"/>
        <v>I</v>
      </c>
      <c r="C250" s="26">
        <f t="shared" si="20"/>
        <v>56929.552300000003</v>
      </c>
      <c r="D250" t="str">
        <f t="shared" si="21"/>
        <v>vis</v>
      </c>
      <c r="E250">
        <f>VLOOKUP(C250,Active!C$21:E$971,3,FALSE)</f>
        <v>41118.026583806844</v>
      </c>
      <c r="F250" s="14" t="s">
        <v>237</v>
      </c>
      <c r="G250" t="str">
        <f t="shared" si="22"/>
        <v>56929.5523</v>
      </c>
      <c r="H250" s="26">
        <f t="shared" si="23"/>
        <v>41118</v>
      </c>
      <c r="I250" s="72" t="s">
        <v>870</v>
      </c>
      <c r="J250" s="73" t="s">
        <v>871</v>
      </c>
      <c r="K250" s="72">
        <v>41118</v>
      </c>
      <c r="L250" s="72" t="s">
        <v>872</v>
      </c>
      <c r="M250" s="73" t="s">
        <v>654</v>
      </c>
      <c r="N250" s="73" t="s">
        <v>237</v>
      </c>
      <c r="O250" s="74" t="s">
        <v>378</v>
      </c>
      <c r="P250" s="74" t="s">
        <v>873</v>
      </c>
    </row>
    <row r="251" spans="1:16">
      <c r="A251" s="26" t="str">
        <f t="shared" si="18"/>
        <v> AN 278.189 </v>
      </c>
      <c r="B251" s="14" t="str">
        <f t="shared" si="19"/>
        <v>II</v>
      </c>
      <c r="C251" s="26">
        <f t="shared" si="20"/>
        <v>26501.49</v>
      </c>
      <c r="D251" t="str">
        <f t="shared" si="21"/>
        <v>vis</v>
      </c>
      <c r="E251">
        <f>VLOOKUP(C251,Active!C$21:E$971,3,FALSE)</f>
        <v>-12359.01496151973</v>
      </c>
      <c r="F251" s="14" t="s">
        <v>237</v>
      </c>
      <c r="G251" t="str">
        <f t="shared" si="22"/>
        <v>26501.490</v>
      </c>
      <c r="H251" s="26">
        <f t="shared" si="23"/>
        <v>-12358.5</v>
      </c>
      <c r="I251" s="72" t="s">
        <v>874</v>
      </c>
      <c r="J251" s="73" t="s">
        <v>875</v>
      </c>
      <c r="K251" s="72">
        <v>-12358.5</v>
      </c>
      <c r="L251" s="72" t="s">
        <v>876</v>
      </c>
      <c r="M251" s="73" t="s">
        <v>877</v>
      </c>
      <c r="N251" s="73"/>
      <c r="O251" s="74" t="s">
        <v>878</v>
      </c>
      <c r="P251" s="74" t="s">
        <v>45</v>
      </c>
    </row>
    <row r="252" spans="1:16">
      <c r="A252" s="26" t="str">
        <f t="shared" si="18"/>
        <v> AN 278.189 </v>
      </c>
      <c r="B252" s="14" t="str">
        <f t="shared" si="19"/>
        <v>II</v>
      </c>
      <c r="C252" s="26">
        <f t="shared" si="20"/>
        <v>26595.386999999999</v>
      </c>
      <c r="D252" t="str">
        <f t="shared" si="21"/>
        <v>vis</v>
      </c>
      <c r="E252">
        <f>VLOOKUP(C252,Active!C$21:E$971,3,FALSE)</f>
        <v>-12193.9918417274</v>
      </c>
      <c r="F252" s="14" t="s">
        <v>237</v>
      </c>
      <c r="G252" t="str">
        <f t="shared" si="22"/>
        <v>26595.387</v>
      </c>
      <c r="H252" s="26">
        <f t="shared" si="23"/>
        <v>-12193.5</v>
      </c>
      <c r="I252" s="72" t="s">
        <v>879</v>
      </c>
      <c r="J252" s="73" t="s">
        <v>880</v>
      </c>
      <c r="K252" s="72">
        <v>-12193.5</v>
      </c>
      <c r="L252" s="72" t="s">
        <v>881</v>
      </c>
      <c r="M252" s="73" t="s">
        <v>877</v>
      </c>
      <c r="N252" s="73"/>
      <c r="O252" s="74" t="s">
        <v>878</v>
      </c>
      <c r="P252" s="74" t="s">
        <v>45</v>
      </c>
    </row>
    <row r="253" spans="1:16">
      <c r="A253" s="26" t="str">
        <f t="shared" si="18"/>
        <v> PZ 4.268 </v>
      </c>
      <c r="B253" s="14" t="str">
        <f t="shared" si="19"/>
        <v>II</v>
      </c>
      <c r="C253" s="26">
        <f t="shared" si="20"/>
        <v>26595.86</v>
      </c>
      <c r="D253" t="str">
        <f t="shared" si="21"/>
        <v>vis</v>
      </c>
      <c r="E253">
        <f>VLOOKUP(C253,Active!C$21:E$971,3,FALSE)</f>
        <v>-12193.160548548043</v>
      </c>
      <c r="F253" s="14" t="s">
        <v>237</v>
      </c>
      <c r="G253" t="str">
        <f t="shared" si="22"/>
        <v>26595.86</v>
      </c>
      <c r="H253" s="26">
        <f t="shared" si="23"/>
        <v>-12192.5</v>
      </c>
      <c r="I253" s="72" t="s">
        <v>882</v>
      </c>
      <c r="J253" s="73" t="s">
        <v>883</v>
      </c>
      <c r="K253" s="72">
        <v>-12192.5</v>
      </c>
      <c r="L253" s="72" t="s">
        <v>884</v>
      </c>
      <c r="M253" s="73" t="s">
        <v>877</v>
      </c>
      <c r="N253" s="73"/>
      <c r="O253" s="74" t="s">
        <v>885</v>
      </c>
      <c r="P253" s="74" t="s">
        <v>47</v>
      </c>
    </row>
    <row r="254" spans="1:16">
      <c r="A254" s="26" t="str">
        <f t="shared" si="18"/>
        <v> PZ 4.268 </v>
      </c>
      <c r="B254" s="14" t="str">
        <f t="shared" si="19"/>
        <v>II</v>
      </c>
      <c r="C254" s="26">
        <f t="shared" si="20"/>
        <v>26623.77</v>
      </c>
      <c r="D254" t="str">
        <f t="shared" si="21"/>
        <v>vis</v>
      </c>
      <c r="E254">
        <f>VLOOKUP(C254,Active!C$21:E$971,3,FALSE)</f>
        <v>-12144.108978493579</v>
      </c>
      <c r="F254" s="14" t="s">
        <v>237</v>
      </c>
      <c r="G254" t="str">
        <f t="shared" si="22"/>
        <v>26623.77</v>
      </c>
      <c r="H254" s="26">
        <f t="shared" si="23"/>
        <v>-12143.5</v>
      </c>
      <c r="I254" s="72" t="s">
        <v>886</v>
      </c>
      <c r="J254" s="73" t="s">
        <v>887</v>
      </c>
      <c r="K254" s="72">
        <v>-12143.5</v>
      </c>
      <c r="L254" s="72" t="s">
        <v>888</v>
      </c>
      <c r="M254" s="73" t="s">
        <v>877</v>
      </c>
      <c r="N254" s="73"/>
      <c r="O254" s="74" t="s">
        <v>885</v>
      </c>
      <c r="P254" s="74" t="s">
        <v>47</v>
      </c>
    </row>
    <row r="255" spans="1:16">
      <c r="A255" s="26" t="str">
        <f t="shared" si="18"/>
        <v> AN 278.189 </v>
      </c>
      <c r="B255" s="14" t="str">
        <f t="shared" si="19"/>
        <v>II</v>
      </c>
      <c r="C255" s="26">
        <f t="shared" si="20"/>
        <v>26632.375</v>
      </c>
      <c r="D255" t="str">
        <f t="shared" si="21"/>
        <v>vis</v>
      </c>
      <c r="E255">
        <f>VLOOKUP(C255,Active!C$21:E$971,3,FALSE)</f>
        <v>-12128.985769596458</v>
      </c>
      <c r="F255" s="14" t="s">
        <v>237</v>
      </c>
      <c r="G255" t="str">
        <f t="shared" si="22"/>
        <v>26632.375</v>
      </c>
      <c r="H255" s="26">
        <f t="shared" si="23"/>
        <v>-12128.5</v>
      </c>
      <c r="I255" s="72" t="s">
        <v>889</v>
      </c>
      <c r="J255" s="73" t="s">
        <v>890</v>
      </c>
      <c r="K255" s="72">
        <v>-12128.5</v>
      </c>
      <c r="L255" s="72" t="s">
        <v>891</v>
      </c>
      <c r="M255" s="73" t="s">
        <v>877</v>
      </c>
      <c r="N255" s="73"/>
      <c r="O255" s="74" t="s">
        <v>878</v>
      </c>
      <c r="P255" s="74" t="s">
        <v>45</v>
      </c>
    </row>
    <row r="256" spans="1:16">
      <c r="A256" s="26" t="str">
        <f t="shared" si="18"/>
        <v> AN 278.189 </v>
      </c>
      <c r="B256" s="14" t="str">
        <f t="shared" si="19"/>
        <v>II</v>
      </c>
      <c r="C256" s="26">
        <f t="shared" si="20"/>
        <v>26677.292000000001</v>
      </c>
      <c r="D256" t="str">
        <f t="shared" si="21"/>
        <v>vis</v>
      </c>
      <c r="E256">
        <f>VLOOKUP(C256,Active!C$21:E$971,3,FALSE)</f>
        <v>-12050.044552393432</v>
      </c>
      <c r="F256" s="14" t="s">
        <v>237</v>
      </c>
      <c r="G256" t="str">
        <f t="shared" si="22"/>
        <v>26677.292</v>
      </c>
      <c r="H256" s="26">
        <f t="shared" si="23"/>
        <v>-12049.5</v>
      </c>
      <c r="I256" s="72" t="s">
        <v>892</v>
      </c>
      <c r="J256" s="73" t="s">
        <v>893</v>
      </c>
      <c r="K256" s="72">
        <v>-12049.5</v>
      </c>
      <c r="L256" s="72" t="s">
        <v>894</v>
      </c>
      <c r="M256" s="73" t="s">
        <v>877</v>
      </c>
      <c r="N256" s="73"/>
      <c r="O256" s="74" t="s">
        <v>878</v>
      </c>
      <c r="P256" s="74" t="s">
        <v>45</v>
      </c>
    </row>
    <row r="257" spans="1:16">
      <c r="A257" s="26" t="str">
        <f t="shared" si="18"/>
        <v> AN 278.189 </v>
      </c>
      <c r="B257" s="14" t="str">
        <f t="shared" si="19"/>
        <v>I</v>
      </c>
      <c r="C257" s="26">
        <f t="shared" si="20"/>
        <v>26868.524000000001</v>
      </c>
      <c r="D257" t="str">
        <f t="shared" si="21"/>
        <v>vis</v>
      </c>
      <c r="E257">
        <f>VLOOKUP(C257,Active!C$21:E$971,3,FALSE)</f>
        <v>-11713.956059213377</v>
      </c>
      <c r="F257" s="14" t="s">
        <v>237</v>
      </c>
      <c r="G257" t="str">
        <f t="shared" si="22"/>
        <v>26868.524</v>
      </c>
      <c r="H257" s="26">
        <f t="shared" si="23"/>
        <v>-11713</v>
      </c>
      <c r="I257" s="72" t="s">
        <v>895</v>
      </c>
      <c r="J257" s="73" t="s">
        <v>896</v>
      </c>
      <c r="K257" s="72">
        <v>-11713</v>
      </c>
      <c r="L257" s="72" t="s">
        <v>897</v>
      </c>
      <c r="M257" s="73" t="s">
        <v>877</v>
      </c>
      <c r="N257" s="73"/>
      <c r="O257" s="74" t="s">
        <v>878</v>
      </c>
      <c r="P257" s="74" t="s">
        <v>45</v>
      </c>
    </row>
    <row r="258" spans="1:16">
      <c r="A258" s="26" t="str">
        <f t="shared" si="18"/>
        <v> AN 278.189 </v>
      </c>
      <c r="B258" s="14" t="str">
        <f t="shared" si="19"/>
        <v>I</v>
      </c>
      <c r="C258" s="26">
        <f t="shared" si="20"/>
        <v>26929.398000000001</v>
      </c>
      <c r="D258" t="str">
        <f t="shared" si="21"/>
        <v>vis</v>
      </c>
      <c r="E258">
        <f>VLOOKUP(C258,Active!C$21:E$971,3,FALSE)</f>
        <v>-11606.970560270507</v>
      </c>
      <c r="F258" s="14" t="s">
        <v>237</v>
      </c>
      <c r="G258" t="str">
        <f t="shared" si="22"/>
        <v>26929.398</v>
      </c>
      <c r="H258" s="26">
        <f t="shared" si="23"/>
        <v>-11606</v>
      </c>
      <c r="I258" s="72" t="s">
        <v>898</v>
      </c>
      <c r="J258" s="73" t="s">
        <v>899</v>
      </c>
      <c r="K258" s="72">
        <v>-11606</v>
      </c>
      <c r="L258" s="72" t="s">
        <v>900</v>
      </c>
      <c r="M258" s="73" t="s">
        <v>877</v>
      </c>
      <c r="N258" s="73"/>
      <c r="O258" s="74" t="s">
        <v>878</v>
      </c>
      <c r="P258" s="74" t="s">
        <v>45</v>
      </c>
    </row>
    <row r="259" spans="1:16">
      <c r="A259" s="26" t="str">
        <f t="shared" si="18"/>
        <v> AN 278.189 </v>
      </c>
      <c r="B259" s="14" t="str">
        <f t="shared" si="19"/>
        <v>I</v>
      </c>
      <c r="C259" s="26">
        <f t="shared" si="20"/>
        <v>26945.343000000001</v>
      </c>
      <c r="D259" t="str">
        <f t="shared" si="21"/>
        <v>vis</v>
      </c>
      <c r="E259">
        <f>VLOOKUP(C259,Active!C$21:E$971,3,FALSE)</f>
        <v>-11578.947368421048</v>
      </c>
      <c r="F259" s="14" t="s">
        <v>237</v>
      </c>
      <c r="G259" t="str">
        <f t="shared" si="22"/>
        <v>26945.343</v>
      </c>
      <c r="H259" s="26">
        <f t="shared" si="23"/>
        <v>-11578</v>
      </c>
      <c r="I259" s="72" t="s">
        <v>901</v>
      </c>
      <c r="J259" s="73" t="s">
        <v>902</v>
      </c>
      <c r="K259" s="72">
        <v>-11578</v>
      </c>
      <c r="L259" s="72" t="s">
        <v>903</v>
      </c>
      <c r="M259" s="73" t="s">
        <v>877</v>
      </c>
      <c r="N259" s="73"/>
      <c r="O259" s="74" t="s">
        <v>878</v>
      </c>
      <c r="P259" s="74" t="s">
        <v>45</v>
      </c>
    </row>
    <row r="260" spans="1:16">
      <c r="A260" s="26" t="str">
        <f t="shared" si="18"/>
        <v> PZ 4.268 </v>
      </c>
      <c r="B260" s="14" t="str">
        <f t="shared" si="19"/>
        <v>II</v>
      </c>
      <c r="C260" s="26">
        <f t="shared" si="20"/>
        <v>26953.75</v>
      </c>
      <c r="D260" t="str">
        <f t="shared" si="21"/>
        <v>vis</v>
      </c>
      <c r="E260">
        <f>VLOOKUP(C260,Active!C$21:E$971,3,FALSE)</f>
        <v>-11564.172142715284</v>
      </c>
      <c r="F260" s="14" t="s">
        <v>237</v>
      </c>
      <c r="G260" t="str">
        <f t="shared" si="22"/>
        <v>26953.75</v>
      </c>
      <c r="H260" s="26">
        <f t="shared" si="23"/>
        <v>-11563.5</v>
      </c>
      <c r="I260" s="72" t="s">
        <v>904</v>
      </c>
      <c r="J260" s="73" t="s">
        <v>905</v>
      </c>
      <c r="K260" s="72">
        <v>-11563.5</v>
      </c>
      <c r="L260" s="72" t="s">
        <v>884</v>
      </c>
      <c r="M260" s="73" t="s">
        <v>877</v>
      </c>
      <c r="N260" s="73"/>
      <c r="O260" s="74" t="s">
        <v>885</v>
      </c>
      <c r="P260" s="74" t="s">
        <v>47</v>
      </c>
    </row>
    <row r="261" spans="1:16">
      <c r="A261" s="26" t="str">
        <f t="shared" si="18"/>
        <v> AN 278.189 </v>
      </c>
      <c r="B261" s="14" t="str">
        <f t="shared" si="19"/>
        <v>II</v>
      </c>
      <c r="C261" s="26">
        <f t="shared" si="20"/>
        <v>26958.361000000001</v>
      </c>
      <c r="D261" t="str">
        <f t="shared" si="21"/>
        <v>vis</v>
      </c>
      <c r="E261">
        <f>VLOOKUP(C261,Active!C$21:E$971,3,FALSE)</f>
        <v>-11556.068352334732</v>
      </c>
      <c r="F261" s="14" t="s">
        <v>237</v>
      </c>
      <c r="G261" t="str">
        <f t="shared" si="22"/>
        <v>26958.361</v>
      </c>
      <c r="H261" s="26">
        <f t="shared" si="23"/>
        <v>-11555.5</v>
      </c>
      <c r="I261" s="72" t="s">
        <v>906</v>
      </c>
      <c r="J261" s="73" t="s">
        <v>907</v>
      </c>
      <c r="K261" s="72">
        <v>-11555.5</v>
      </c>
      <c r="L261" s="72" t="s">
        <v>908</v>
      </c>
      <c r="M261" s="73" t="s">
        <v>877</v>
      </c>
      <c r="N261" s="73"/>
      <c r="O261" s="74" t="s">
        <v>878</v>
      </c>
      <c r="P261" s="74" t="s">
        <v>45</v>
      </c>
    </row>
    <row r="262" spans="1:16">
      <c r="A262" s="26" t="str">
        <f t="shared" si="18"/>
        <v> AN 278.189 </v>
      </c>
      <c r="B262" s="14" t="str">
        <f t="shared" si="19"/>
        <v>II</v>
      </c>
      <c r="C262" s="26">
        <f t="shared" si="20"/>
        <v>27276.486000000001</v>
      </c>
      <c r="D262" t="str">
        <f t="shared" si="21"/>
        <v>vis</v>
      </c>
      <c r="E262">
        <f>VLOOKUP(C262,Active!C$21:E$971,3,FALSE)</f>
        <v>-10996.966570766243</v>
      </c>
      <c r="F262" s="14" t="s">
        <v>237</v>
      </c>
      <c r="G262" t="str">
        <f t="shared" si="22"/>
        <v>27276.486</v>
      </c>
      <c r="H262" s="26">
        <f t="shared" si="23"/>
        <v>-10996.5</v>
      </c>
      <c r="I262" s="72" t="s">
        <v>909</v>
      </c>
      <c r="J262" s="73" t="s">
        <v>910</v>
      </c>
      <c r="K262" s="72">
        <v>-10996.5</v>
      </c>
      <c r="L262" s="72" t="s">
        <v>911</v>
      </c>
      <c r="M262" s="73" t="s">
        <v>877</v>
      </c>
      <c r="N262" s="73"/>
      <c r="O262" s="74" t="s">
        <v>878</v>
      </c>
      <c r="P262" s="74" t="s">
        <v>45</v>
      </c>
    </row>
    <row r="263" spans="1:16">
      <c r="A263" s="26" t="str">
        <f t="shared" si="18"/>
        <v> AN 278.189 </v>
      </c>
      <c r="B263" s="14" t="str">
        <f t="shared" si="19"/>
        <v>II</v>
      </c>
      <c r="C263" s="26">
        <f t="shared" si="20"/>
        <v>27386.294999999998</v>
      </c>
      <c r="D263" t="str">
        <f t="shared" si="21"/>
        <v>vis</v>
      </c>
      <c r="E263">
        <f>VLOOKUP(C263,Active!C$21:E$971,3,FALSE)</f>
        <v>-10803.978256323011</v>
      </c>
      <c r="F263" s="14" t="s">
        <v>237</v>
      </c>
      <c r="G263" t="str">
        <f t="shared" si="22"/>
        <v>27386.295</v>
      </c>
      <c r="H263" s="26">
        <f t="shared" si="23"/>
        <v>-10803.5</v>
      </c>
      <c r="I263" s="72" t="s">
        <v>912</v>
      </c>
      <c r="J263" s="73" t="s">
        <v>913</v>
      </c>
      <c r="K263" s="72">
        <v>-10803.5</v>
      </c>
      <c r="L263" s="72" t="s">
        <v>914</v>
      </c>
      <c r="M263" s="73" t="s">
        <v>877</v>
      </c>
      <c r="N263" s="73"/>
      <c r="O263" s="74" t="s">
        <v>878</v>
      </c>
      <c r="P263" s="74" t="s">
        <v>45</v>
      </c>
    </row>
    <row r="264" spans="1:16">
      <c r="A264" s="26" t="str">
        <f t="shared" si="18"/>
        <v> AN 278.189 </v>
      </c>
      <c r="B264" s="14" t="str">
        <f t="shared" si="19"/>
        <v>II</v>
      </c>
      <c r="C264" s="26">
        <f t="shared" si="20"/>
        <v>28091.279999999999</v>
      </c>
      <c r="D264" t="str">
        <f t="shared" si="21"/>
        <v>vis</v>
      </c>
      <c r="E264">
        <f>VLOOKUP(C264,Active!C$21:E$971,3,FALSE)</f>
        <v>-9564.9735585499275</v>
      </c>
      <c r="F264" s="14" t="s">
        <v>237</v>
      </c>
      <c r="G264" t="str">
        <f t="shared" si="22"/>
        <v>28091.280</v>
      </c>
      <c r="H264" s="26">
        <f t="shared" si="23"/>
        <v>-9564.5</v>
      </c>
      <c r="I264" s="72" t="s">
        <v>915</v>
      </c>
      <c r="J264" s="73" t="s">
        <v>916</v>
      </c>
      <c r="K264" s="72">
        <v>-9564.5</v>
      </c>
      <c r="L264" s="72" t="s">
        <v>917</v>
      </c>
      <c r="M264" s="73" t="s">
        <v>877</v>
      </c>
      <c r="N264" s="73"/>
      <c r="O264" s="74" t="s">
        <v>878</v>
      </c>
      <c r="P264" s="74" t="s">
        <v>45</v>
      </c>
    </row>
    <row r="265" spans="1:16">
      <c r="A265" s="26" t="str">
        <f t="shared" si="18"/>
        <v> AN 278.189 </v>
      </c>
      <c r="B265" s="14" t="str">
        <f t="shared" si="19"/>
        <v>II</v>
      </c>
      <c r="C265" s="26">
        <f t="shared" si="20"/>
        <v>28336.506000000001</v>
      </c>
      <c r="D265" t="str">
        <f t="shared" si="21"/>
        <v>vis</v>
      </c>
      <c r="E265">
        <f>VLOOKUP(C265,Active!C$21:E$971,3,FALSE)</f>
        <v>-9133.9911035812329</v>
      </c>
      <c r="F265" s="14" t="s">
        <v>237</v>
      </c>
      <c r="G265" t="str">
        <f t="shared" si="22"/>
        <v>28336.506</v>
      </c>
      <c r="H265" s="26">
        <f t="shared" si="23"/>
        <v>-9133.5</v>
      </c>
      <c r="I265" s="72" t="s">
        <v>918</v>
      </c>
      <c r="J265" s="73" t="s">
        <v>919</v>
      </c>
      <c r="K265" s="72">
        <v>-9133.5</v>
      </c>
      <c r="L265" s="72" t="s">
        <v>920</v>
      </c>
      <c r="M265" s="73" t="s">
        <v>877</v>
      </c>
      <c r="N265" s="73"/>
      <c r="O265" s="74" t="s">
        <v>878</v>
      </c>
      <c r="P265" s="74" t="s">
        <v>45</v>
      </c>
    </row>
    <row r="266" spans="1:16">
      <c r="A266" s="26" t="str">
        <f t="shared" si="18"/>
        <v> AC 219.31 </v>
      </c>
      <c r="B266" s="14" t="str">
        <f t="shared" si="19"/>
        <v>II</v>
      </c>
      <c r="C266" s="26">
        <f t="shared" si="20"/>
        <v>28743.326000000001</v>
      </c>
      <c r="D266" t="str">
        <f t="shared" si="21"/>
        <v>vis</v>
      </c>
      <c r="E266">
        <f>VLOOKUP(C266,Active!C$21:E$971,3,FALSE)</f>
        <v>-8419.0086697024326</v>
      </c>
      <c r="F266" s="14" t="s">
        <v>237</v>
      </c>
      <c r="G266" t="str">
        <f t="shared" si="22"/>
        <v>28743.326</v>
      </c>
      <c r="H266" s="26">
        <f t="shared" si="23"/>
        <v>-8418.5</v>
      </c>
      <c r="I266" s="72" t="s">
        <v>921</v>
      </c>
      <c r="J266" s="73" t="s">
        <v>922</v>
      </c>
      <c r="K266" s="72">
        <v>-8418.5</v>
      </c>
      <c r="L266" s="72" t="s">
        <v>923</v>
      </c>
      <c r="M266" s="73" t="s">
        <v>241</v>
      </c>
      <c r="N266" s="73"/>
      <c r="O266" s="74" t="s">
        <v>924</v>
      </c>
      <c r="P266" s="74" t="s">
        <v>49</v>
      </c>
    </row>
    <row r="267" spans="1:16">
      <c r="A267" s="26" t="str">
        <f t="shared" ref="A267:A330" si="24">P267</f>
        <v> AC 219.31 </v>
      </c>
      <c r="B267" s="14" t="str">
        <f t="shared" ref="B267:B330" si="25">IF(H267=INT(H267),"I","II")</f>
        <v>II</v>
      </c>
      <c r="C267" s="26">
        <f t="shared" ref="C267:C330" si="26">1*G267</f>
        <v>28755.267</v>
      </c>
      <c r="D267" t="str">
        <f t="shared" ref="D267:D330" si="27">VLOOKUP(F267,I$1:J$5,2,FALSE)</f>
        <v>vis</v>
      </c>
      <c r="E267">
        <f>VLOOKUP(C267,Active!C$21:E$971,3,FALSE)</f>
        <v>-8398.0224712782019</v>
      </c>
      <c r="F267" s="14" t="s">
        <v>237</v>
      </c>
      <c r="G267" t="str">
        <f t="shared" ref="G267:G330" si="28">MID(I267,3,LEN(I267)-3)</f>
        <v>28755.267</v>
      </c>
      <c r="H267" s="26">
        <f t="shared" ref="H267:H330" si="29">1*K267</f>
        <v>-8397.5</v>
      </c>
      <c r="I267" s="72" t="s">
        <v>925</v>
      </c>
      <c r="J267" s="73" t="s">
        <v>926</v>
      </c>
      <c r="K267" s="72">
        <v>-8397.5</v>
      </c>
      <c r="L267" s="72" t="s">
        <v>927</v>
      </c>
      <c r="M267" s="73" t="s">
        <v>241</v>
      </c>
      <c r="N267" s="73"/>
      <c r="O267" s="74" t="s">
        <v>924</v>
      </c>
      <c r="P267" s="74" t="s">
        <v>49</v>
      </c>
    </row>
    <row r="268" spans="1:16">
      <c r="A268" s="26" t="str">
        <f t="shared" si="24"/>
        <v> AC 219.31 </v>
      </c>
      <c r="B268" s="14" t="str">
        <f t="shared" si="25"/>
        <v>II</v>
      </c>
      <c r="C268" s="26">
        <f t="shared" si="26"/>
        <v>28756.407999999999</v>
      </c>
      <c r="D268" t="str">
        <f t="shared" si="27"/>
        <v>vis</v>
      </c>
      <c r="E268">
        <f>VLOOKUP(C268,Active!C$21:E$971,3,FALSE)</f>
        <v>-8396.0171742007333</v>
      </c>
      <c r="F268" s="14" t="s">
        <v>237</v>
      </c>
      <c r="G268" t="str">
        <f t="shared" si="28"/>
        <v>28756.408</v>
      </c>
      <c r="H268" s="26">
        <f t="shared" si="29"/>
        <v>-8395.5</v>
      </c>
      <c r="I268" s="72" t="s">
        <v>928</v>
      </c>
      <c r="J268" s="73" t="s">
        <v>929</v>
      </c>
      <c r="K268" s="72">
        <v>-8395.5</v>
      </c>
      <c r="L268" s="72" t="s">
        <v>930</v>
      </c>
      <c r="M268" s="73" t="s">
        <v>241</v>
      </c>
      <c r="N268" s="73"/>
      <c r="O268" s="74" t="s">
        <v>924</v>
      </c>
      <c r="P268" s="74" t="s">
        <v>49</v>
      </c>
    </row>
    <row r="269" spans="1:16">
      <c r="A269" s="26" t="str">
        <f t="shared" si="24"/>
        <v> AN 278.189 </v>
      </c>
      <c r="B269" s="14" t="str">
        <f t="shared" si="25"/>
        <v>II</v>
      </c>
      <c r="C269" s="26">
        <f t="shared" si="26"/>
        <v>28781.411</v>
      </c>
      <c r="D269" t="str">
        <f t="shared" si="27"/>
        <v>vis</v>
      </c>
      <c r="E269">
        <f>VLOOKUP(C269,Active!C$21:E$971,3,FALSE)</f>
        <v>-8352.0746300921055</v>
      </c>
      <c r="F269" s="14" t="s">
        <v>237</v>
      </c>
      <c r="G269" t="str">
        <f t="shared" si="28"/>
        <v>28781.411</v>
      </c>
      <c r="H269" s="26">
        <f t="shared" si="29"/>
        <v>-8351.5</v>
      </c>
      <c r="I269" s="72" t="s">
        <v>931</v>
      </c>
      <c r="J269" s="73" t="s">
        <v>932</v>
      </c>
      <c r="K269" s="72">
        <v>-8351.5</v>
      </c>
      <c r="L269" s="72" t="s">
        <v>933</v>
      </c>
      <c r="M269" s="73" t="s">
        <v>877</v>
      </c>
      <c r="N269" s="73"/>
      <c r="O269" s="74" t="s">
        <v>878</v>
      </c>
      <c r="P269" s="74" t="s">
        <v>45</v>
      </c>
    </row>
    <row r="270" spans="1:16">
      <c r="A270" s="26" t="str">
        <f t="shared" si="24"/>
        <v> AC 219.31 </v>
      </c>
      <c r="B270" s="14" t="str">
        <f t="shared" si="25"/>
        <v>II</v>
      </c>
      <c r="C270" s="26">
        <f t="shared" si="26"/>
        <v>28788.274000000001</v>
      </c>
      <c r="D270" t="str">
        <f t="shared" si="27"/>
        <v>vis</v>
      </c>
      <c r="E270">
        <f>VLOOKUP(C270,Active!C$21:E$971,3,FALSE)</f>
        <v>-8340.0129702825798</v>
      </c>
      <c r="F270" s="14" t="s">
        <v>237</v>
      </c>
      <c r="G270" t="str">
        <f t="shared" si="28"/>
        <v>28788.274</v>
      </c>
      <c r="H270" s="26">
        <f t="shared" si="29"/>
        <v>-8339.5</v>
      </c>
      <c r="I270" s="72" t="s">
        <v>934</v>
      </c>
      <c r="J270" s="73" t="s">
        <v>935</v>
      </c>
      <c r="K270" s="72">
        <v>-8339.5</v>
      </c>
      <c r="L270" s="72" t="s">
        <v>936</v>
      </c>
      <c r="M270" s="73" t="s">
        <v>241</v>
      </c>
      <c r="N270" s="73"/>
      <c r="O270" s="74" t="s">
        <v>924</v>
      </c>
      <c r="P270" s="74" t="s">
        <v>49</v>
      </c>
    </row>
    <row r="271" spans="1:16">
      <c r="A271" s="26" t="str">
        <f t="shared" si="24"/>
        <v> AC 219.31 </v>
      </c>
      <c r="B271" s="14" t="str">
        <f t="shared" si="25"/>
        <v>II</v>
      </c>
      <c r="C271" s="26">
        <f t="shared" si="26"/>
        <v>28813.312000000002</v>
      </c>
      <c r="D271" t="str">
        <f t="shared" si="27"/>
        <v>vis</v>
      </c>
      <c r="E271">
        <f>VLOOKUP(C271,Active!C$21:E$971,3,FALSE)</f>
        <v>-8296.0089139936626</v>
      </c>
      <c r="F271" s="14" t="s">
        <v>237</v>
      </c>
      <c r="G271" t="str">
        <f t="shared" si="28"/>
        <v>28813.312</v>
      </c>
      <c r="H271" s="26">
        <f t="shared" si="29"/>
        <v>-8295.5</v>
      </c>
      <c r="I271" s="72" t="s">
        <v>937</v>
      </c>
      <c r="J271" s="73" t="s">
        <v>938</v>
      </c>
      <c r="K271" s="72">
        <v>-8295.5</v>
      </c>
      <c r="L271" s="72" t="s">
        <v>939</v>
      </c>
      <c r="M271" s="73" t="s">
        <v>241</v>
      </c>
      <c r="N271" s="73"/>
      <c r="O271" s="74" t="s">
        <v>924</v>
      </c>
      <c r="P271" s="74" t="s">
        <v>49</v>
      </c>
    </row>
    <row r="272" spans="1:16">
      <c r="A272" s="26" t="str">
        <f t="shared" si="24"/>
        <v> AN 278.189 </v>
      </c>
      <c r="B272" s="14" t="str">
        <f t="shared" si="25"/>
        <v>II</v>
      </c>
      <c r="C272" s="26">
        <f t="shared" si="26"/>
        <v>29078.473000000002</v>
      </c>
      <c r="D272" t="str">
        <f t="shared" si="27"/>
        <v>vis</v>
      </c>
      <c r="E272">
        <f>VLOOKUP(C272,Active!C$21:E$971,3,FALSE)</f>
        <v>-7829.9908786224005</v>
      </c>
      <c r="F272" s="14" t="s">
        <v>237</v>
      </c>
      <c r="G272" t="str">
        <f t="shared" si="28"/>
        <v>29078.473</v>
      </c>
      <c r="H272" s="26">
        <f t="shared" si="29"/>
        <v>-7829.5</v>
      </c>
      <c r="I272" s="72" t="s">
        <v>940</v>
      </c>
      <c r="J272" s="73" t="s">
        <v>941</v>
      </c>
      <c r="K272" s="72">
        <v>-7829.5</v>
      </c>
      <c r="L272" s="72" t="s">
        <v>920</v>
      </c>
      <c r="M272" s="73" t="s">
        <v>877</v>
      </c>
      <c r="N272" s="73"/>
      <c r="O272" s="74" t="s">
        <v>878</v>
      </c>
      <c r="P272" s="74" t="s">
        <v>45</v>
      </c>
    </row>
    <row r="273" spans="1:16">
      <c r="A273" s="26" t="str">
        <f t="shared" si="24"/>
        <v> AC 219.31 </v>
      </c>
      <c r="B273" s="14" t="str">
        <f t="shared" si="25"/>
        <v>II</v>
      </c>
      <c r="C273" s="26">
        <f t="shared" si="26"/>
        <v>29131.375</v>
      </c>
      <c r="D273" t="str">
        <f t="shared" si="27"/>
        <v>vis</v>
      </c>
      <c r="E273">
        <f>VLOOKUP(C273,Active!C$21:E$971,3,FALSE)</f>
        <v>-7737.0160968588325</v>
      </c>
      <c r="F273" s="14" t="s">
        <v>237</v>
      </c>
      <c r="G273" t="str">
        <f t="shared" si="28"/>
        <v>29131.375</v>
      </c>
      <c r="H273" s="26">
        <f t="shared" si="29"/>
        <v>-7736.5</v>
      </c>
      <c r="I273" s="72" t="s">
        <v>942</v>
      </c>
      <c r="J273" s="73" t="s">
        <v>943</v>
      </c>
      <c r="K273" s="72">
        <v>-7736.5</v>
      </c>
      <c r="L273" s="72" t="s">
        <v>930</v>
      </c>
      <c r="M273" s="73" t="s">
        <v>241</v>
      </c>
      <c r="N273" s="73"/>
      <c r="O273" s="74" t="s">
        <v>924</v>
      </c>
      <c r="P273" s="74" t="s">
        <v>49</v>
      </c>
    </row>
    <row r="274" spans="1:16">
      <c r="A274" s="26" t="str">
        <f t="shared" si="24"/>
        <v> AC 219.31 </v>
      </c>
      <c r="B274" s="14" t="str">
        <f t="shared" si="25"/>
        <v>II</v>
      </c>
      <c r="C274" s="26">
        <f t="shared" si="26"/>
        <v>29135.357</v>
      </c>
      <c r="D274" t="str">
        <f t="shared" si="27"/>
        <v>vis</v>
      </c>
      <c r="E274">
        <f>VLOOKUP(C274,Active!C$21:E$971,3,FALSE)</f>
        <v>-7730.0177682326448</v>
      </c>
      <c r="F274" s="14" t="s">
        <v>237</v>
      </c>
      <c r="G274" t="str">
        <f t="shared" si="28"/>
        <v>29135.357</v>
      </c>
      <c r="H274" s="26">
        <f t="shared" si="29"/>
        <v>-7729.5</v>
      </c>
      <c r="I274" s="72" t="s">
        <v>944</v>
      </c>
      <c r="J274" s="73" t="s">
        <v>945</v>
      </c>
      <c r="K274" s="72">
        <v>-7729.5</v>
      </c>
      <c r="L274" s="72" t="s">
        <v>946</v>
      </c>
      <c r="M274" s="73" t="s">
        <v>241</v>
      </c>
      <c r="N274" s="73"/>
      <c r="O274" s="74" t="s">
        <v>924</v>
      </c>
      <c r="P274" s="74" t="s">
        <v>49</v>
      </c>
    </row>
    <row r="275" spans="1:16">
      <c r="A275" s="26" t="str">
        <f t="shared" si="24"/>
        <v> AC 219.31 </v>
      </c>
      <c r="B275" s="14" t="str">
        <f t="shared" si="25"/>
        <v>II</v>
      </c>
      <c r="C275" s="26">
        <f t="shared" si="26"/>
        <v>29163.24</v>
      </c>
      <c r="D275" t="str">
        <f t="shared" si="27"/>
        <v>vis</v>
      </c>
      <c r="E275">
        <f>VLOOKUP(C275,Active!C$21:E$971,3,FALSE)</f>
        <v>-7681.0136504315451</v>
      </c>
      <c r="F275" s="14" t="s">
        <v>237</v>
      </c>
      <c r="G275" t="str">
        <f t="shared" si="28"/>
        <v>29163.240</v>
      </c>
      <c r="H275" s="26">
        <f t="shared" si="29"/>
        <v>-7680.5</v>
      </c>
      <c r="I275" s="72" t="s">
        <v>947</v>
      </c>
      <c r="J275" s="73" t="s">
        <v>948</v>
      </c>
      <c r="K275" s="72">
        <v>-7680.5</v>
      </c>
      <c r="L275" s="72" t="s">
        <v>936</v>
      </c>
      <c r="M275" s="73" t="s">
        <v>241</v>
      </c>
      <c r="N275" s="73"/>
      <c r="O275" s="74" t="s">
        <v>924</v>
      </c>
      <c r="P275" s="74" t="s">
        <v>49</v>
      </c>
    </row>
    <row r="276" spans="1:16">
      <c r="A276" s="26" t="str">
        <f t="shared" si="24"/>
        <v> AC 219.31 </v>
      </c>
      <c r="B276" s="14" t="str">
        <f t="shared" si="25"/>
        <v>II</v>
      </c>
      <c r="C276" s="26">
        <f t="shared" si="26"/>
        <v>29195.096000000001</v>
      </c>
      <c r="D276" t="str">
        <f t="shared" si="27"/>
        <v>vis</v>
      </c>
      <c r="E276">
        <f>VLOOKUP(C276,Active!C$21:E$971,3,FALSE)</f>
        <v>-7625.0270214220491</v>
      </c>
      <c r="F276" s="14" t="s">
        <v>237</v>
      </c>
      <c r="G276" t="str">
        <f t="shared" si="28"/>
        <v>29195.096</v>
      </c>
      <c r="H276" s="26">
        <f t="shared" si="29"/>
        <v>-7624.5</v>
      </c>
      <c r="I276" s="72" t="s">
        <v>949</v>
      </c>
      <c r="J276" s="73" t="s">
        <v>950</v>
      </c>
      <c r="K276" s="72">
        <v>-7624.5</v>
      </c>
      <c r="L276" s="72" t="s">
        <v>951</v>
      </c>
      <c r="M276" s="73" t="s">
        <v>241</v>
      </c>
      <c r="N276" s="73"/>
      <c r="O276" s="74" t="s">
        <v>924</v>
      </c>
      <c r="P276" s="74" t="s">
        <v>49</v>
      </c>
    </row>
    <row r="277" spans="1:16">
      <c r="A277" s="26" t="str">
        <f t="shared" si="24"/>
        <v> AN 278.189 </v>
      </c>
      <c r="B277" s="14" t="str">
        <f t="shared" si="25"/>
        <v>II</v>
      </c>
      <c r="C277" s="26">
        <f t="shared" si="26"/>
        <v>29515.467000000001</v>
      </c>
      <c r="D277" t="str">
        <f t="shared" si="27"/>
        <v>vis</v>
      </c>
      <c r="E277">
        <f>VLOOKUP(C277,Active!C$21:E$971,3,FALSE)</f>
        <v>-7061.9779153697791</v>
      </c>
      <c r="F277" s="14" t="s">
        <v>237</v>
      </c>
      <c r="G277" t="str">
        <f t="shared" si="28"/>
        <v>29515.467</v>
      </c>
      <c r="H277" s="26">
        <f t="shared" si="29"/>
        <v>-7061.5</v>
      </c>
      <c r="I277" s="72" t="s">
        <v>952</v>
      </c>
      <c r="J277" s="73" t="s">
        <v>953</v>
      </c>
      <c r="K277" s="72">
        <v>-7061.5</v>
      </c>
      <c r="L277" s="72" t="s">
        <v>914</v>
      </c>
      <c r="M277" s="73" t="s">
        <v>877</v>
      </c>
      <c r="N277" s="73"/>
      <c r="O277" s="74" t="s">
        <v>878</v>
      </c>
      <c r="P277" s="74" t="s">
        <v>45</v>
      </c>
    </row>
    <row r="278" spans="1:16">
      <c r="A278" s="26" t="str">
        <f t="shared" si="24"/>
        <v> AC 219.31 </v>
      </c>
      <c r="B278" s="14" t="str">
        <f t="shared" si="25"/>
        <v>II</v>
      </c>
      <c r="C278" s="26">
        <f t="shared" si="26"/>
        <v>30969.218000000001</v>
      </c>
      <c r="D278" t="str">
        <f t="shared" si="27"/>
        <v>vis</v>
      </c>
      <c r="E278">
        <f>VLOOKUP(C278,Active!C$21:E$971,3,FALSE)</f>
        <v>-4507.0238122437304</v>
      </c>
      <c r="F278" s="14" t="s">
        <v>237</v>
      </c>
      <c r="G278" t="str">
        <f t="shared" si="28"/>
        <v>30969.218</v>
      </c>
      <c r="H278" s="26">
        <f t="shared" si="29"/>
        <v>-4506.5</v>
      </c>
      <c r="I278" s="72" t="s">
        <v>954</v>
      </c>
      <c r="J278" s="73" t="s">
        <v>955</v>
      </c>
      <c r="K278" s="72">
        <v>-4506.5</v>
      </c>
      <c r="L278" s="72" t="s">
        <v>956</v>
      </c>
      <c r="M278" s="73" t="s">
        <v>241</v>
      </c>
      <c r="N278" s="73"/>
      <c r="O278" s="74" t="s">
        <v>924</v>
      </c>
      <c r="P278" s="74" t="s">
        <v>49</v>
      </c>
    </row>
    <row r="279" spans="1:16">
      <c r="A279" s="26" t="str">
        <f t="shared" si="24"/>
        <v> AC 219.31 </v>
      </c>
      <c r="B279" s="14" t="str">
        <f t="shared" si="25"/>
        <v>II</v>
      </c>
      <c r="C279" s="26">
        <f t="shared" si="26"/>
        <v>30973.204000000002</v>
      </c>
      <c r="D279" t="str">
        <f t="shared" si="27"/>
        <v>vis</v>
      </c>
      <c r="E279">
        <f>VLOOKUP(C279,Active!C$21:E$971,3,FALSE)</f>
        <v>-4500.0184536540801</v>
      </c>
      <c r="F279" s="14" t="s">
        <v>237</v>
      </c>
      <c r="G279" t="str">
        <f t="shared" si="28"/>
        <v>30973.204</v>
      </c>
      <c r="H279" s="26">
        <f t="shared" si="29"/>
        <v>-4499.5</v>
      </c>
      <c r="I279" s="72" t="s">
        <v>957</v>
      </c>
      <c r="J279" s="73" t="s">
        <v>958</v>
      </c>
      <c r="K279" s="72">
        <v>-4499.5</v>
      </c>
      <c r="L279" s="72" t="s">
        <v>946</v>
      </c>
      <c r="M279" s="73" t="s">
        <v>241</v>
      </c>
      <c r="N279" s="73"/>
      <c r="O279" s="74" t="s">
        <v>924</v>
      </c>
      <c r="P279" s="74" t="s">
        <v>49</v>
      </c>
    </row>
    <row r="280" spans="1:16">
      <c r="A280" s="26" t="str">
        <f t="shared" si="24"/>
        <v> AC 219.31 </v>
      </c>
      <c r="B280" s="14" t="str">
        <f t="shared" si="25"/>
        <v>II</v>
      </c>
      <c r="C280" s="26">
        <f t="shared" si="26"/>
        <v>30974.344000000001</v>
      </c>
      <c r="D280" t="str">
        <f t="shared" si="27"/>
        <v>vis</v>
      </c>
      <c r="E280">
        <f>VLOOKUP(C280,Active!C$21:E$971,3,FALSE)</f>
        <v>-4498.0149140674775</v>
      </c>
      <c r="F280" s="14" t="s">
        <v>237</v>
      </c>
      <c r="G280" t="str">
        <f t="shared" si="28"/>
        <v>30974.344</v>
      </c>
      <c r="H280" s="26">
        <f t="shared" si="29"/>
        <v>-4497.5</v>
      </c>
      <c r="I280" s="72" t="s">
        <v>959</v>
      </c>
      <c r="J280" s="73" t="s">
        <v>960</v>
      </c>
      <c r="K280" s="72">
        <v>-4497.5</v>
      </c>
      <c r="L280" s="72" t="s">
        <v>876</v>
      </c>
      <c r="M280" s="73" t="s">
        <v>241</v>
      </c>
      <c r="N280" s="73"/>
      <c r="O280" s="74" t="s">
        <v>924</v>
      </c>
      <c r="P280" s="74" t="s">
        <v>49</v>
      </c>
    </row>
    <row r="281" spans="1:16">
      <c r="A281" s="26" t="str">
        <f t="shared" si="24"/>
        <v> AC 219.31 </v>
      </c>
      <c r="B281" s="14" t="str">
        <f t="shared" si="25"/>
        <v>II</v>
      </c>
      <c r="C281" s="26">
        <f t="shared" si="26"/>
        <v>30977.18</v>
      </c>
      <c r="D281" t="str">
        <f t="shared" si="27"/>
        <v>vis</v>
      </c>
      <c r="E281">
        <f>VLOOKUP(C281,Active!C$21:E$971,3,FALSE)</f>
        <v>-4493.0306699730882</v>
      </c>
      <c r="F281" s="14" t="s">
        <v>237</v>
      </c>
      <c r="G281" t="str">
        <f t="shared" si="28"/>
        <v>30977.180</v>
      </c>
      <c r="H281" s="26">
        <f t="shared" si="29"/>
        <v>-4492.5</v>
      </c>
      <c r="I281" s="72" t="s">
        <v>961</v>
      </c>
      <c r="J281" s="73" t="s">
        <v>962</v>
      </c>
      <c r="K281" s="72">
        <v>-4492.5</v>
      </c>
      <c r="L281" s="72" t="s">
        <v>963</v>
      </c>
      <c r="M281" s="73" t="s">
        <v>241</v>
      </c>
      <c r="N281" s="73"/>
      <c r="O281" s="74" t="s">
        <v>924</v>
      </c>
      <c r="P281" s="74" t="s">
        <v>49</v>
      </c>
    </row>
    <row r="282" spans="1:16">
      <c r="A282" s="26" t="str">
        <f t="shared" si="24"/>
        <v> AC 219.31 </v>
      </c>
      <c r="B282" s="14" t="str">
        <f t="shared" si="25"/>
        <v>II</v>
      </c>
      <c r="C282" s="26">
        <f t="shared" si="26"/>
        <v>30978.326000000001</v>
      </c>
      <c r="D282" t="str">
        <f t="shared" si="27"/>
        <v>vis</v>
      </c>
      <c r="E282">
        <f>VLOOKUP(C282,Active!C$21:E$971,3,FALSE)</f>
        <v>-4491.0165854412908</v>
      </c>
      <c r="F282" s="14" t="s">
        <v>237</v>
      </c>
      <c r="G282" t="str">
        <f t="shared" si="28"/>
        <v>30978.326</v>
      </c>
      <c r="H282" s="26">
        <f t="shared" si="29"/>
        <v>-4490.5</v>
      </c>
      <c r="I282" s="72" t="s">
        <v>964</v>
      </c>
      <c r="J282" s="73" t="s">
        <v>965</v>
      </c>
      <c r="K282" s="72">
        <v>-4490.5</v>
      </c>
      <c r="L282" s="72" t="s">
        <v>930</v>
      </c>
      <c r="M282" s="73" t="s">
        <v>241</v>
      </c>
      <c r="N282" s="73"/>
      <c r="O282" s="74" t="s">
        <v>924</v>
      </c>
      <c r="P282" s="74" t="s">
        <v>49</v>
      </c>
    </row>
    <row r="283" spans="1:16">
      <c r="A283" s="26" t="str">
        <f t="shared" si="24"/>
        <v> AC 219.31 </v>
      </c>
      <c r="B283" s="14" t="str">
        <f t="shared" si="25"/>
        <v>II</v>
      </c>
      <c r="C283" s="26">
        <f t="shared" si="26"/>
        <v>31006.204000000002</v>
      </c>
      <c r="D283" t="str">
        <f t="shared" si="27"/>
        <v>vis</v>
      </c>
      <c r="E283">
        <f>VLOOKUP(C283,Active!C$21:E$971,3,FALSE)</f>
        <v>-4442.0212550945198</v>
      </c>
      <c r="F283" s="14" t="s">
        <v>237</v>
      </c>
      <c r="G283" t="str">
        <f t="shared" si="28"/>
        <v>31006.204</v>
      </c>
      <c r="H283" s="26">
        <f t="shared" si="29"/>
        <v>-4441.5</v>
      </c>
      <c r="I283" s="72" t="s">
        <v>966</v>
      </c>
      <c r="J283" s="73" t="s">
        <v>967</v>
      </c>
      <c r="K283" s="72">
        <v>-4441.5</v>
      </c>
      <c r="L283" s="72" t="s">
        <v>927</v>
      </c>
      <c r="M283" s="73" t="s">
        <v>241</v>
      </c>
      <c r="N283" s="73"/>
      <c r="O283" s="74" t="s">
        <v>924</v>
      </c>
      <c r="P283" s="74" t="s">
        <v>49</v>
      </c>
    </row>
    <row r="284" spans="1:16">
      <c r="A284" s="26" t="str">
        <f t="shared" si="24"/>
        <v> AN 278.189 </v>
      </c>
      <c r="B284" s="14" t="str">
        <f t="shared" si="25"/>
        <v>I</v>
      </c>
      <c r="C284" s="26">
        <f t="shared" si="26"/>
        <v>33144.449999999997</v>
      </c>
      <c r="D284" t="str">
        <f t="shared" si="27"/>
        <v>vis</v>
      </c>
      <c r="E284">
        <f>VLOOKUP(C284,Active!C$21:E$971,3,FALSE)</f>
        <v>-684.0734420282854</v>
      </c>
      <c r="F284" s="14" t="s">
        <v>237</v>
      </c>
      <c r="G284" t="str">
        <f t="shared" si="28"/>
        <v>33144.450</v>
      </c>
      <c r="H284" s="26">
        <f t="shared" si="29"/>
        <v>-684</v>
      </c>
      <c r="I284" s="72" t="s">
        <v>968</v>
      </c>
      <c r="J284" s="73" t="s">
        <v>969</v>
      </c>
      <c r="K284" s="72">
        <v>-684</v>
      </c>
      <c r="L284" s="72" t="s">
        <v>970</v>
      </c>
      <c r="M284" s="73" t="s">
        <v>241</v>
      </c>
      <c r="N284" s="73"/>
      <c r="O284" s="74" t="s">
        <v>878</v>
      </c>
      <c r="P284" s="74" t="s">
        <v>45</v>
      </c>
    </row>
    <row r="285" spans="1:16">
      <c r="A285" s="26" t="str">
        <f t="shared" si="24"/>
        <v> AN 278.189 </v>
      </c>
      <c r="B285" s="14" t="str">
        <f t="shared" si="25"/>
        <v>I</v>
      </c>
      <c r="C285" s="26">
        <f t="shared" si="26"/>
        <v>33185.444000000003</v>
      </c>
      <c r="D285" t="str">
        <f t="shared" si="27"/>
        <v>vis</v>
      </c>
      <c r="E285">
        <f>VLOOKUP(C285,Active!C$21:E$971,3,FALSE)</f>
        <v>-612.02686149037709</v>
      </c>
      <c r="F285" s="14" t="s">
        <v>237</v>
      </c>
      <c r="G285" t="str">
        <f t="shared" si="28"/>
        <v>33185.444</v>
      </c>
      <c r="H285" s="26">
        <f t="shared" si="29"/>
        <v>-612</v>
      </c>
      <c r="I285" s="72" t="s">
        <v>971</v>
      </c>
      <c r="J285" s="73" t="s">
        <v>972</v>
      </c>
      <c r="K285" s="72">
        <v>-612</v>
      </c>
      <c r="L285" s="72" t="s">
        <v>973</v>
      </c>
      <c r="M285" s="73" t="s">
        <v>241</v>
      </c>
      <c r="N285" s="73"/>
      <c r="O285" s="74" t="s">
        <v>878</v>
      </c>
      <c r="P285" s="74" t="s">
        <v>45</v>
      </c>
    </row>
    <row r="286" spans="1:16">
      <c r="A286" s="26" t="str">
        <f t="shared" si="24"/>
        <v> BTOK 49.385 </v>
      </c>
      <c r="B286" s="14" t="str">
        <f t="shared" si="25"/>
        <v>I</v>
      </c>
      <c r="C286" s="26">
        <f t="shared" si="26"/>
        <v>33471.095000000001</v>
      </c>
      <c r="D286" t="str">
        <f t="shared" si="27"/>
        <v>vis</v>
      </c>
      <c r="E286">
        <f>VLOOKUP(C286,Active!C$21:E$971,3,FALSE)</f>
        <v>-109.99783828622866</v>
      </c>
      <c r="F286" s="14" t="s">
        <v>237</v>
      </c>
      <c r="G286" t="str">
        <f t="shared" si="28"/>
        <v>33471.095</v>
      </c>
      <c r="H286" s="26">
        <f t="shared" si="29"/>
        <v>-110</v>
      </c>
      <c r="I286" s="72" t="s">
        <v>974</v>
      </c>
      <c r="J286" s="73" t="s">
        <v>975</v>
      </c>
      <c r="K286" s="72">
        <v>-110</v>
      </c>
      <c r="L286" s="72" t="s">
        <v>324</v>
      </c>
      <c r="M286" s="73" t="s">
        <v>373</v>
      </c>
      <c r="N286" s="73"/>
      <c r="O286" s="74" t="s">
        <v>976</v>
      </c>
      <c r="P286" s="74" t="s">
        <v>50</v>
      </c>
    </row>
    <row r="287" spans="1:16">
      <c r="A287" s="26" t="str">
        <f t="shared" si="24"/>
        <v> AJ 64.264 </v>
      </c>
      <c r="B287" s="14" t="str">
        <f t="shared" si="25"/>
        <v>I</v>
      </c>
      <c r="C287" s="26">
        <f t="shared" si="26"/>
        <v>33533.688000000002</v>
      </c>
      <c r="D287" t="str">
        <f t="shared" si="27"/>
        <v>vis</v>
      </c>
      <c r="E287">
        <f>VLOOKUP(C287,Active!C$21:E$971,3,FALSE)</f>
        <v>8.7874543353900891E-3</v>
      </c>
      <c r="F287" s="14" t="s">
        <v>237</v>
      </c>
      <c r="G287" t="str">
        <f t="shared" si="28"/>
        <v>33533.688</v>
      </c>
      <c r="H287" s="26">
        <f t="shared" si="29"/>
        <v>0</v>
      </c>
      <c r="I287" s="72" t="s">
        <v>977</v>
      </c>
      <c r="J287" s="73" t="s">
        <v>978</v>
      </c>
      <c r="K287" s="72">
        <v>0</v>
      </c>
      <c r="L287" s="72" t="s">
        <v>240</v>
      </c>
      <c r="M287" s="73" t="s">
        <v>373</v>
      </c>
      <c r="N287" s="73"/>
      <c r="O287" s="74" t="s">
        <v>979</v>
      </c>
      <c r="P287" s="74" t="s">
        <v>52</v>
      </c>
    </row>
    <row r="288" spans="1:16">
      <c r="A288" s="26" t="str">
        <f t="shared" si="24"/>
        <v> BTOK 49.385 </v>
      </c>
      <c r="B288" s="14" t="str">
        <f t="shared" si="25"/>
        <v>I</v>
      </c>
      <c r="C288" s="26">
        <f t="shared" si="26"/>
        <v>33597.987000000001</v>
      </c>
      <c r="D288" t="str">
        <f t="shared" si="27"/>
        <v>vis</v>
      </c>
      <c r="E288">
        <f>VLOOKUP(C288,Active!C$21:E$971,3,FALSE)</f>
        <v>113.01369261133921</v>
      </c>
      <c r="F288" s="14" t="s">
        <v>237</v>
      </c>
      <c r="G288" t="str">
        <f t="shared" si="28"/>
        <v>33597.987</v>
      </c>
      <c r="H288" s="26">
        <f t="shared" si="29"/>
        <v>113</v>
      </c>
      <c r="I288" s="72" t="s">
        <v>980</v>
      </c>
      <c r="J288" s="73" t="s">
        <v>981</v>
      </c>
      <c r="K288" s="72">
        <v>113</v>
      </c>
      <c r="L288" s="72" t="s">
        <v>289</v>
      </c>
      <c r="M288" s="73" t="s">
        <v>373</v>
      </c>
      <c r="N288" s="73"/>
      <c r="O288" s="74" t="s">
        <v>976</v>
      </c>
      <c r="P288" s="74" t="s">
        <v>50</v>
      </c>
    </row>
    <row r="289" spans="1:16">
      <c r="A289" s="26" t="str">
        <f t="shared" si="24"/>
        <v> AJ 64.264 </v>
      </c>
      <c r="B289" s="14" t="str">
        <f t="shared" si="25"/>
        <v>I</v>
      </c>
      <c r="C289" s="26">
        <f t="shared" si="26"/>
        <v>33949.614999999998</v>
      </c>
      <c r="D289" t="str">
        <f t="shared" si="27"/>
        <v>vis</v>
      </c>
      <c r="E289">
        <f>VLOOKUP(C289,Active!C$21:E$971,3,FALSE)</f>
        <v>730.99669064470163</v>
      </c>
      <c r="F289" s="14" t="s">
        <v>237</v>
      </c>
      <c r="G289" t="str">
        <f t="shared" si="28"/>
        <v>33949.615</v>
      </c>
      <c r="H289" s="26">
        <f t="shared" si="29"/>
        <v>731</v>
      </c>
      <c r="I289" s="72" t="s">
        <v>982</v>
      </c>
      <c r="J289" s="73" t="s">
        <v>983</v>
      </c>
      <c r="K289" s="72">
        <v>731</v>
      </c>
      <c r="L289" s="72" t="s">
        <v>253</v>
      </c>
      <c r="M289" s="73" t="s">
        <v>373</v>
      </c>
      <c r="N289" s="73"/>
      <c r="O289" s="74" t="s">
        <v>979</v>
      </c>
      <c r="P289" s="74" t="s">
        <v>52</v>
      </c>
    </row>
    <row r="290" spans="1:16">
      <c r="A290" s="26" t="str">
        <f t="shared" si="24"/>
        <v> AJ 64.264 </v>
      </c>
      <c r="B290" s="14" t="str">
        <f t="shared" si="25"/>
        <v>I</v>
      </c>
      <c r="C290" s="26">
        <f t="shared" si="26"/>
        <v>34238.669000000002</v>
      </c>
      <c r="D290" t="str">
        <f t="shared" si="27"/>
        <v>vis</v>
      </c>
      <c r="E290">
        <f>VLOOKUP(C290,Active!C$21:E$971,3,FALSE)</f>
        <v>1239.0064552639567</v>
      </c>
      <c r="F290" s="14" t="s">
        <v>237</v>
      </c>
      <c r="G290" t="str">
        <f t="shared" si="28"/>
        <v>34238.669</v>
      </c>
      <c r="H290" s="26">
        <f t="shared" si="29"/>
        <v>1239</v>
      </c>
      <c r="I290" s="72" t="s">
        <v>984</v>
      </c>
      <c r="J290" s="73" t="s">
        <v>985</v>
      </c>
      <c r="K290" s="72">
        <v>1239</v>
      </c>
      <c r="L290" s="72" t="s">
        <v>264</v>
      </c>
      <c r="M290" s="73" t="s">
        <v>373</v>
      </c>
      <c r="N290" s="73"/>
      <c r="O290" s="74" t="s">
        <v>979</v>
      </c>
      <c r="P290" s="74" t="s">
        <v>52</v>
      </c>
    </row>
    <row r="291" spans="1:16">
      <c r="A291" s="26" t="str">
        <f t="shared" si="24"/>
        <v> AJ 64.264 </v>
      </c>
      <c r="B291" s="14" t="str">
        <f t="shared" si="25"/>
        <v>I</v>
      </c>
      <c r="C291" s="26">
        <f t="shared" si="26"/>
        <v>34622.733999999997</v>
      </c>
      <c r="D291" t="str">
        <f t="shared" si="27"/>
        <v>vis</v>
      </c>
      <c r="E291">
        <f>VLOOKUP(C291,Active!C$21:E$971,3,FALSE)</f>
        <v>1913.9971844996328</v>
      </c>
      <c r="F291" s="14" t="s">
        <v>237</v>
      </c>
      <c r="G291" t="str">
        <f t="shared" si="28"/>
        <v>34622.734</v>
      </c>
      <c r="H291" s="26">
        <f t="shared" si="29"/>
        <v>1914</v>
      </c>
      <c r="I291" s="72" t="s">
        <v>986</v>
      </c>
      <c r="J291" s="73" t="s">
        <v>987</v>
      </c>
      <c r="K291" s="72">
        <v>1914</v>
      </c>
      <c r="L291" s="72" t="s">
        <v>253</v>
      </c>
      <c r="M291" s="73" t="s">
        <v>373</v>
      </c>
      <c r="N291" s="73"/>
      <c r="O291" s="74" t="s">
        <v>979</v>
      </c>
      <c r="P291" s="74" t="s">
        <v>52</v>
      </c>
    </row>
    <row r="292" spans="1:16">
      <c r="A292" s="26" t="str">
        <f t="shared" si="24"/>
        <v> AJ 64.264 </v>
      </c>
      <c r="B292" s="14" t="str">
        <f t="shared" si="25"/>
        <v>I</v>
      </c>
      <c r="C292" s="26">
        <f t="shared" si="26"/>
        <v>35221.883000000002</v>
      </c>
      <c r="D292" t="str">
        <f t="shared" si="27"/>
        <v>vis</v>
      </c>
      <c r="E292">
        <f>VLOOKUP(C292,Active!C$21:E$971,3,FALSE)</f>
        <v>2966.9960790378868</v>
      </c>
      <c r="F292" s="14" t="s">
        <v>237</v>
      </c>
      <c r="G292" t="str">
        <f t="shared" si="28"/>
        <v>35221.883</v>
      </c>
      <c r="H292" s="26">
        <f t="shared" si="29"/>
        <v>2967</v>
      </c>
      <c r="I292" s="72" t="s">
        <v>988</v>
      </c>
      <c r="J292" s="73" t="s">
        <v>989</v>
      </c>
      <c r="K292" s="72">
        <v>2967</v>
      </c>
      <c r="L292" s="72" t="s">
        <v>253</v>
      </c>
      <c r="M292" s="73" t="s">
        <v>373</v>
      </c>
      <c r="N292" s="73"/>
      <c r="O292" s="74" t="s">
        <v>979</v>
      </c>
      <c r="P292" s="74" t="s">
        <v>52</v>
      </c>
    </row>
    <row r="293" spans="1:16">
      <c r="A293" s="26" t="str">
        <f t="shared" si="24"/>
        <v> AJ 64.264 </v>
      </c>
      <c r="B293" s="14" t="str">
        <f t="shared" si="25"/>
        <v>I</v>
      </c>
      <c r="C293" s="26">
        <f t="shared" si="26"/>
        <v>36522.603000000003</v>
      </c>
      <c r="D293" t="str">
        <f t="shared" si="27"/>
        <v>vis</v>
      </c>
      <c r="E293">
        <f>VLOOKUP(C293,Active!C$21:E$971,3,FALSE)</f>
        <v>5252.9995975346019</v>
      </c>
      <c r="F293" s="14" t="s">
        <v>237</v>
      </c>
      <c r="G293" t="str">
        <f t="shared" si="28"/>
        <v>36522.603</v>
      </c>
      <c r="H293" s="26">
        <f t="shared" si="29"/>
        <v>5253</v>
      </c>
      <c r="I293" s="72" t="s">
        <v>990</v>
      </c>
      <c r="J293" s="73" t="s">
        <v>991</v>
      </c>
      <c r="K293" s="72">
        <v>5253</v>
      </c>
      <c r="L293" s="72" t="s">
        <v>250</v>
      </c>
      <c r="M293" s="73" t="s">
        <v>373</v>
      </c>
      <c r="N293" s="73"/>
      <c r="O293" s="74" t="s">
        <v>979</v>
      </c>
      <c r="P293" s="74" t="s">
        <v>52</v>
      </c>
    </row>
    <row r="294" spans="1:16">
      <c r="A294" s="26" t="str">
        <f t="shared" si="24"/>
        <v> HABZ 15 </v>
      </c>
      <c r="B294" s="14" t="str">
        <f t="shared" si="25"/>
        <v>I</v>
      </c>
      <c r="C294" s="26">
        <f t="shared" si="26"/>
        <v>36817.336000000003</v>
      </c>
      <c r="D294" t="str">
        <f t="shared" si="27"/>
        <v>vis</v>
      </c>
      <c r="E294">
        <f>VLOOKUP(C294,Active!C$21:E$971,3,FALSE)</f>
        <v>5770.9901527786915</v>
      </c>
      <c r="F294" s="14" t="s">
        <v>237</v>
      </c>
      <c r="G294" t="str">
        <f t="shared" si="28"/>
        <v>36817.336</v>
      </c>
      <c r="H294" s="26">
        <f t="shared" si="29"/>
        <v>5771</v>
      </c>
      <c r="I294" s="72" t="s">
        <v>992</v>
      </c>
      <c r="J294" s="73" t="s">
        <v>993</v>
      </c>
      <c r="K294" s="72">
        <v>5771</v>
      </c>
      <c r="L294" s="72" t="s">
        <v>333</v>
      </c>
      <c r="M294" s="73" t="s">
        <v>877</v>
      </c>
      <c r="N294" s="73"/>
      <c r="O294" s="74" t="s">
        <v>994</v>
      </c>
      <c r="P294" s="74" t="s">
        <v>53</v>
      </c>
    </row>
    <row r="295" spans="1:16">
      <c r="A295" s="26" t="str">
        <f t="shared" si="24"/>
        <v> HABZ 15 </v>
      </c>
      <c r="B295" s="14" t="str">
        <f t="shared" si="25"/>
        <v>I</v>
      </c>
      <c r="C295" s="26">
        <f t="shared" si="26"/>
        <v>36895.294999999998</v>
      </c>
      <c r="D295" t="str">
        <f t="shared" si="27"/>
        <v>vis</v>
      </c>
      <c r="E295">
        <f>VLOOKUP(C295,Active!C$21:E$971,3,FALSE)</f>
        <v>5908.0023831576154</v>
      </c>
      <c r="F295" s="14" t="s">
        <v>237</v>
      </c>
      <c r="G295" t="str">
        <f t="shared" si="28"/>
        <v>36895.295</v>
      </c>
      <c r="H295" s="26">
        <f t="shared" si="29"/>
        <v>5908</v>
      </c>
      <c r="I295" s="72" t="s">
        <v>995</v>
      </c>
      <c r="J295" s="73" t="s">
        <v>996</v>
      </c>
      <c r="K295" s="72">
        <v>5908</v>
      </c>
      <c r="L295" s="72" t="s">
        <v>324</v>
      </c>
      <c r="M295" s="73" t="s">
        <v>877</v>
      </c>
      <c r="N295" s="73"/>
      <c r="O295" s="74" t="s">
        <v>994</v>
      </c>
      <c r="P295" s="74" t="s">
        <v>53</v>
      </c>
    </row>
    <row r="296" spans="1:16">
      <c r="A296" s="26" t="str">
        <f t="shared" si="24"/>
        <v> HABZ 15 </v>
      </c>
      <c r="B296" s="14" t="str">
        <f t="shared" si="25"/>
        <v>I</v>
      </c>
      <c r="C296" s="26">
        <f t="shared" si="26"/>
        <v>36899.290999999997</v>
      </c>
      <c r="D296" t="str">
        <f t="shared" si="27"/>
        <v>vis</v>
      </c>
      <c r="E296">
        <f>VLOOKUP(C296,Active!C$21:E$971,3,FALSE)</f>
        <v>5915.0253166559169</v>
      </c>
      <c r="F296" s="14" t="s">
        <v>237</v>
      </c>
      <c r="G296" t="str">
        <f t="shared" si="28"/>
        <v>36899.291</v>
      </c>
      <c r="H296" s="26">
        <f t="shared" si="29"/>
        <v>5915</v>
      </c>
      <c r="I296" s="72" t="s">
        <v>997</v>
      </c>
      <c r="J296" s="73" t="s">
        <v>998</v>
      </c>
      <c r="K296" s="72">
        <v>5915</v>
      </c>
      <c r="L296" s="72" t="s">
        <v>675</v>
      </c>
      <c r="M296" s="73" t="s">
        <v>877</v>
      </c>
      <c r="N296" s="73"/>
      <c r="O296" s="74" t="s">
        <v>994</v>
      </c>
      <c r="P296" s="74" t="s">
        <v>53</v>
      </c>
    </row>
    <row r="297" spans="1:16">
      <c r="A297" s="26" t="str">
        <f t="shared" si="24"/>
        <v> HABZ 15 </v>
      </c>
      <c r="B297" s="14" t="str">
        <f t="shared" si="25"/>
        <v>I</v>
      </c>
      <c r="C297" s="26">
        <f t="shared" si="26"/>
        <v>37082.478999999999</v>
      </c>
      <c r="D297" t="str">
        <f t="shared" si="27"/>
        <v>vis</v>
      </c>
      <c r="E297">
        <f>VLOOKUP(C297,Active!C$21:E$971,3,FALSE)</f>
        <v>6236.9765533143682</v>
      </c>
      <c r="F297" s="14" t="s">
        <v>237</v>
      </c>
      <c r="G297" t="str">
        <f t="shared" si="28"/>
        <v>37082.479</v>
      </c>
      <c r="H297" s="26">
        <f t="shared" si="29"/>
        <v>6237</v>
      </c>
      <c r="I297" s="72" t="s">
        <v>999</v>
      </c>
      <c r="J297" s="73" t="s">
        <v>1000</v>
      </c>
      <c r="K297" s="72">
        <v>6237</v>
      </c>
      <c r="L297" s="72" t="s">
        <v>1001</v>
      </c>
      <c r="M297" s="73" t="s">
        <v>877</v>
      </c>
      <c r="N297" s="73"/>
      <c r="O297" s="74" t="s">
        <v>994</v>
      </c>
      <c r="P297" s="74" t="s">
        <v>53</v>
      </c>
    </row>
    <row r="298" spans="1:16">
      <c r="A298" s="26" t="str">
        <f t="shared" si="24"/>
        <v> HABZ 15 </v>
      </c>
      <c r="B298" s="14" t="str">
        <f t="shared" si="25"/>
        <v>I</v>
      </c>
      <c r="C298" s="26">
        <f t="shared" si="26"/>
        <v>37576.385000000002</v>
      </c>
      <c r="D298" t="str">
        <f t="shared" si="27"/>
        <v>vis</v>
      </c>
      <c r="E298">
        <f>VLOOKUP(C298,Active!C$21:E$971,3,FALSE)</f>
        <v>7105.0118367009873</v>
      </c>
      <c r="F298" s="14" t="s">
        <v>237</v>
      </c>
      <c r="G298" t="str">
        <f t="shared" si="28"/>
        <v>37576.385</v>
      </c>
      <c r="H298" s="26">
        <f t="shared" si="29"/>
        <v>7105</v>
      </c>
      <c r="I298" s="72" t="s">
        <v>1002</v>
      </c>
      <c r="J298" s="73" t="s">
        <v>1003</v>
      </c>
      <c r="K298" s="72">
        <v>7105</v>
      </c>
      <c r="L298" s="72" t="s">
        <v>300</v>
      </c>
      <c r="M298" s="73" t="s">
        <v>877</v>
      </c>
      <c r="N298" s="73"/>
      <c r="O298" s="74" t="s">
        <v>994</v>
      </c>
      <c r="P298" s="74" t="s">
        <v>53</v>
      </c>
    </row>
    <row r="299" spans="1:16">
      <c r="A299" s="26" t="str">
        <f t="shared" si="24"/>
        <v> MVS 3.123 </v>
      </c>
      <c r="B299" s="14" t="str">
        <f t="shared" si="25"/>
        <v>I</v>
      </c>
      <c r="C299" s="26">
        <f t="shared" si="26"/>
        <v>37878.514999999999</v>
      </c>
      <c r="D299" t="str">
        <f t="shared" si="27"/>
        <v>vis</v>
      </c>
      <c r="E299">
        <f>VLOOKUP(C299,Active!C$21:E$971,3,FALSE)</f>
        <v>7636.0025518767407</v>
      </c>
      <c r="F299" s="14" t="s">
        <v>237</v>
      </c>
      <c r="G299" t="str">
        <f t="shared" si="28"/>
        <v>37878.515</v>
      </c>
      <c r="H299" s="26">
        <f t="shared" si="29"/>
        <v>7636</v>
      </c>
      <c r="I299" s="72" t="s">
        <v>1004</v>
      </c>
      <c r="J299" s="73" t="s">
        <v>1005</v>
      </c>
      <c r="K299" s="72">
        <v>7636</v>
      </c>
      <c r="L299" s="72" t="s">
        <v>324</v>
      </c>
      <c r="M299" s="73" t="s">
        <v>877</v>
      </c>
      <c r="N299" s="73"/>
      <c r="O299" s="74" t="s">
        <v>1006</v>
      </c>
      <c r="P299" s="74" t="s">
        <v>54</v>
      </c>
    </row>
    <row r="300" spans="1:16">
      <c r="A300" s="26" t="str">
        <f t="shared" si="24"/>
        <v> MVS 3.123 </v>
      </c>
      <c r="B300" s="14" t="str">
        <f t="shared" si="25"/>
        <v>I</v>
      </c>
      <c r="C300" s="26">
        <f t="shared" si="26"/>
        <v>37939.404000000002</v>
      </c>
      <c r="D300" t="str">
        <f t="shared" si="27"/>
        <v>vis</v>
      </c>
      <c r="E300">
        <f>VLOOKUP(C300,Active!C$21:E$971,3,FALSE)</f>
        <v>7743.0144131825964</v>
      </c>
      <c r="F300" s="14" t="s">
        <v>237</v>
      </c>
      <c r="G300" t="str">
        <f t="shared" si="28"/>
        <v>37939.404</v>
      </c>
      <c r="H300" s="26">
        <f t="shared" si="29"/>
        <v>7743</v>
      </c>
      <c r="I300" s="72" t="s">
        <v>1007</v>
      </c>
      <c r="J300" s="73" t="s">
        <v>1008</v>
      </c>
      <c r="K300" s="72">
        <v>7743</v>
      </c>
      <c r="L300" s="72" t="s">
        <v>289</v>
      </c>
      <c r="M300" s="73" t="s">
        <v>877</v>
      </c>
      <c r="N300" s="73"/>
      <c r="O300" s="74" t="s">
        <v>1006</v>
      </c>
      <c r="P300" s="74" t="s">
        <v>54</v>
      </c>
    </row>
    <row r="301" spans="1:16">
      <c r="A301" s="26" t="str">
        <f t="shared" si="24"/>
        <v> MVS 3.123 </v>
      </c>
      <c r="B301" s="14" t="str">
        <f t="shared" si="25"/>
        <v>I</v>
      </c>
      <c r="C301" s="26">
        <f t="shared" si="26"/>
        <v>37988.322999999997</v>
      </c>
      <c r="D301" t="str">
        <f t="shared" si="27"/>
        <v>vis</v>
      </c>
      <c r="E301">
        <f>VLOOKUP(C301,Active!C$21:E$971,3,FALSE)</f>
        <v>7828.989108829106</v>
      </c>
      <c r="F301" s="14" t="s">
        <v>237</v>
      </c>
      <c r="G301" t="str">
        <f t="shared" si="28"/>
        <v>37988.323</v>
      </c>
      <c r="H301" s="26">
        <f t="shared" si="29"/>
        <v>7829</v>
      </c>
      <c r="I301" s="72" t="s">
        <v>1009</v>
      </c>
      <c r="J301" s="73" t="s">
        <v>1010</v>
      </c>
      <c r="K301" s="72">
        <v>7829</v>
      </c>
      <c r="L301" s="72" t="s">
        <v>333</v>
      </c>
      <c r="M301" s="73" t="s">
        <v>877</v>
      </c>
      <c r="N301" s="73"/>
      <c r="O301" s="74" t="s">
        <v>1006</v>
      </c>
      <c r="P301" s="74" t="s">
        <v>54</v>
      </c>
    </row>
    <row r="302" spans="1:16">
      <c r="A302" s="26" t="str">
        <f t="shared" si="24"/>
        <v> MVS 3.123 </v>
      </c>
      <c r="B302" s="14" t="str">
        <f t="shared" si="25"/>
        <v>I</v>
      </c>
      <c r="C302" s="26">
        <f t="shared" si="26"/>
        <v>38237.531999999999</v>
      </c>
      <c r="D302" t="str">
        <f t="shared" si="27"/>
        <v>vis</v>
      </c>
      <c r="E302">
        <f>VLOOKUP(C302,Active!C$21:E$971,3,FALSE)</f>
        <v>8266.9716499148526</v>
      </c>
      <c r="F302" s="14" t="s">
        <v>237</v>
      </c>
      <c r="G302" t="str">
        <f t="shared" si="28"/>
        <v>38237.532</v>
      </c>
      <c r="H302" s="26">
        <f t="shared" si="29"/>
        <v>8267</v>
      </c>
      <c r="I302" s="72" t="s">
        <v>1011</v>
      </c>
      <c r="J302" s="73" t="s">
        <v>1012</v>
      </c>
      <c r="K302" s="72">
        <v>8267</v>
      </c>
      <c r="L302" s="72" t="s">
        <v>1013</v>
      </c>
      <c r="M302" s="73" t="s">
        <v>877</v>
      </c>
      <c r="N302" s="73"/>
      <c r="O302" s="74" t="s">
        <v>1006</v>
      </c>
      <c r="P302" s="74" t="s">
        <v>54</v>
      </c>
    </row>
    <row r="303" spans="1:16">
      <c r="A303" s="26" t="str">
        <f t="shared" si="24"/>
        <v> MVS 3.123 </v>
      </c>
      <c r="B303" s="14" t="str">
        <f t="shared" si="25"/>
        <v>I</v>
      </c>
      <c r="C303" s="26">
        <f t="shared" si="26"/>
        <v>38281.373</v>
      </c>
      <c r="D303" t="str">
        <f t="shared" si="27"/>
        <v>vis</v>
      </c>
      <c r="E303">
        <f>VLOOKUP(C303,Active!C$21:E$971,3,FALSE)</f>
        <v>8344.0218069466628</v>
      </c>
      <c r="F303" s="14" t="s">
        <v>237</v>
      </c>
      <c r="G303" t="str">
        <f t="shared" si="28"/>
        <v>38281.373</v>
      </c>
      <c r="H303" s="26">
        <f t="shared" si="29"/>
        <v>8344</v>
      </c>
      <c r="I303" s="72" t="s">
        <v>1014</v>
      </c>
      <c r="J303" s="73" t="s">
        <v>1015</v>
      </c>
      <c r="K303" s="72">
        <v>8344</v>
      </c>
      <c r="L303" s="72" t="s">
        <v>270</v>
      </c>
      <c r="M303" s="73" t="s">
        <v>877</v>
      </c>
      <c r="N303" s="73"/>
      <c r="O303" s="74" t="s">
        <v>1006</v>
      </c>
      <c r="P303" s="74" t="s">
        <v>54</v>
      </c>
    </row>
    <row r="304" spans="1:16">
      <c r="A304" s="26" t="str">
        <f t="shared" si="24"/>
        <v> MVS 3.123 </v>
      </c>
      <c r="B304" s="14" t="str">
        <f t="shared" si="25"/>
        <v>I</v>
      </c>
      <c r="C304" s="26">
        <f t="shared" si="26"/>
        <v>38583.502</v>
      </c>
      <c r="D304" t="str">
        <f t="shared" si="27"/>
        <v>vis</v>
      </c>
      <c r="E304">
        <f>VLOOKUP(C304,Active!C$21:E$971,3,FALSE)</f>
        <v>8875.0107646315573</v>
      </c>
      <c r="F304" s="14" t="s">
        <v>237</v>
      </c>
      <c r="G304" t="str">
        <f t="shared" si="28"/>
        <v>38583.502</v>
      </c>
      <c r="H304" s="26">
        <f t="shared" si="29"/>
        <v>8875</v>
      </c>
      <c r="I304" s="72" t="s">
        <v>1016</v>
      </c>
      <c r="J304" s="73" t="s">
        <v>1017</v>
      </c>
      <c r="K304" s="72">
        <v>8875</v>
      </c>
      <c r="L304" s="72" t="s">
        <v>294</v>
      </c>
      <c r="M304" s="73" t="s">
        <v>877</v>
      </c>
      <c r="N304" s="73"/>
      <c r="O304" s="74" t="s">
        <v>1006</v>
      </c>
      <c r="P304" s="74" t="s">
        <v>54</v>
      </c>
    </row>
    <row r="305" spans="1:16">
      <c r="A305" s="26" t="str">
        <f t="shared" si="24"/>
        <v> MVS 3.123 </v>
      </c>
      <c r="B305" s="14" t="str">
        <f t="shared" si="25"/>
        <v>I</v>
      </c>
      <c r="C305" s="26">
        <f t="shared" si="26"/>
        <v>38697.305</v>
      </c>
      <c r="D305" t="str">
        <f t="shared" si="27"/>
        <v>vis</v>
      </c>
      <c r="E305">
        <f>VLOOKUP(C305,Active!C$21:E$971,3,FALSE)</f>
        <v>9075.0184975913653</v>
      </c>
      <c r="F305" s="14" t="s">
        <v>237</v>
      </c>
      <c r="G305" t="str">
        <f t="shared" si="28"/>
        <v>38697.305</v>
      </c>
      <c r="H305" s="26">
        <f t="shared" si="29"/>
        <v>9075</v>
      </c>
      <c r="I305" s="72" t="s">
        <v>1018</v>
      </c>
      <c r="J305" s="73" t="s">
        <v>1019</v>
      </c>
      <c r="K305" s="72">
        <v>9075</v>
      </c>
      <c r="L305" s="72" t="s">
        <v>680</v>
      </c>
      <c r="M305" s="73" t="s">
        <v>877</v>
      </c>
      <c r="N305" s="73"/>
      <c r="O305" s="74" t="s">
        <v>1006</v>
      </c>
      <c r="P305" s="74" t="s">
        <v>54</v>
      </c>
    </row>
    <row r="306" spans="1:16">
      <c r="A306" s="26" t="str">
        <f t="shared" si="24"/>
        <v> AVSJ 3.69 </v>
      </c>
      <c r="B306" s="14" t="str">
        <f t="shared" si="25"/>
        <v>I</v>
      </c>
      <c r="C306" s="26">
        <f t="shared" si="26"/>
        <v>40081.646000000001</v>
      </c>
      <c r="D306" t="str">
        <f t="shared" si="27"/>
        <v>vis</v>
      </c>
      <c r="E306">
        <f>VLOOKUP(C306,Active!C$21:E$971,3,FALSE)</f>
        <v>11507.985159747139</v>
      </c>
      <c r="F306" s="14" t="s">
        <v>237</v>
      </c>
      <c r="G306" t="str">
        <f t="shared" si="28"/>
        <v>40081.646</v>
      </c>
      <c r="H306" s="26">
        <f t="shared" si="29"/>
        <v>11508</v>
      </c>
      <c r="I306" s="72" t="s">
        <v>1020</v>
      </c>
      <c r="J306" s="73" t="s">
        <v>1021</v>
      </c>
      <c r="K306" s="72">
        <v>11508</v>
      </c>
      <c r="L306" s="72" t="s">
        <v>267</v>
      </c>
      <c r="M306" s="73" t="s">
        <v>241</v>
      </c>
      <c r="N306" s="73"/>
      <c r="O306" s="74" t="s">
        <v>257</v>
      </c>
      <c r="P306" s="74" t="s">
        <v>64</v>
      </c>
    </row>
    <row r="307" spans="1:16">
      <c r="A307" s="26" t="str">
        <f t="shared" si="24"/>
        <v> AVSJ 3.69 </v>
      </c>
      <c r="B307" s="14" t="str">
        <f t="shared" si="25"/>
        <v>I</v>
      </c>
      <c r="C307" s="26">
        <f t="shared" si="26"/>
        <v>40094.74</v>
      </c>
      <c r="D307" t="str">
        <f t="shared" si="27"/>
        <v>vis</v>
      </c>
      <c r="E307">
        <f>VLOOKUP(C307,Active!C$21:E$971,3,FALSE)</f>
        <v>11530.997745139221</v>
      </c>
      <c r="F307" s="14" t="s">
        <v>237</v>
      </c>
      <c r="G307" t="str">
        <f t="shared" si="28"/>
        <v>40094.740</v>
      </c>
      <c r="H307" s="26">
        <f t="shared" si="29"/>
        <v>11531</v>
      </c>
      <c r="I307" s="72" t="s">
        <v>1022</v>
      </c>
      <c r="J307" s="73" t="s">
        <v>1023</v>
      </c>
      <c r="K307" s="72">
        <v>11531</v>
      </c>
      <c r="L307" s="72" t="s">
        <v>284</v>
      </c>
      <c r="M307" s="73" t="s">
        <v>241</v>
      </c>
      <c r="N307" s="73"/>
      <c r="O307" s="74" t="s">
        <v>388</v>
      </c>
      <c r="P307" s="74" t="s">
        <v>64</v>
      </c>
    </row>
    <row r="308" spans="1:16">
      <c r="A308" s="26" t="str">
        <f t="shared" si="24"/>
        <v> AVSJ 3.69 </v>
      </c>
      <c r="B308" s="14" t="str">
        <f t="shared" si="25"/>
        <v>I</v>
      </c>
      <c r="C308" s="26">
        <f t="shared" si="26"/>
        <v>40097.588000000003</v>
      </c>
      <c r="D308" t="str">
        <f t="shared" si="27"/>
        <v>vis</v>
      </c>
      <c r="E308">
        <f>VLOOKUP(C308,Active!C$21:E$971,3,FALSE)</f>
        <v>11536.003079124008</v>
      </c>
      <c r="F308" s="14" t="s">
        <v>237</v>
      </c>
      <c r="G308" t="str">
        <f t="shared" si="28"/>
        <v>40097.588</v>
      </c>
      <c r="H308" s="26">
        <f t="shared" si="29"/>
        <v>11536</v>
      </c>
      <c r="I308" s="72" t="s">
        <v>1024</v>
      </c>
      <c r="J308" s="73" t="s">
        <v>1025</v>
      </c>
      <c r="K308" s="72">
        <v>11536</v>
      </c>
      <c r="L308" s="72" t="s">
        <v>278</v>
      </c>
      <c r="M308" s="73" t="s">
        <v>241</v>
      </c>
      <c r="N308" s="73"/>
      <c r="O308" s="74" t="s">
        <v>257</v>
      </c>
      <c r="P308" s="74" t="s">
        <v>64</v>
      </c>
    </row>
    <row r="309" spans="1:16">
      <c r="A309" s="26" t="str">
        <f t="shared" si="24"/>
        <v> AVSJ 3.69 </v>
      </c>
      <c r="B309" s="14" t="str">
        <f t="shared" si="25"/>
        <v>I</v>
      </c>
      <c r="C309" s="26">
        <f t="shared" si="26"/>
        <v>40098.722999999998</v>
      </c>
      <c r="D309" t="str">
        <f t="shared" si="27"/>
        <v>vis</v>
      </c>
      <c r="E309">
        <f>VLOOKUP(C309,Active!C$21:E$971,3,FALSE)</f>
        <v>11537.997831256274</v>
      </c>
      <c r="F309" s="14" t="str">
        <f>LEFT(M309,1)</f>
        <v>V</v>
      </c>
      <c r="G309" t="str">
        <f t="shared" si="28"/>
        <v>40098.723</v>
      </c>
      <c r="H309" s="26">
        <f t="shared" si="29"/>
        <v>11538</v>
      </c>
      <c r="I309" s="72" t="s">
        <v>1026</v>
      </c>
      <c r="J309" s="73" t="s">
        <v>1027</v>
      </c>
      <c r="K309" s="72">
        <v>11538</v>
      </c>
      <c r="L309" s="72" t="s">
        <v>284</v>
      </c>
      <c r="M309" s="73" t="s">
        <v>241</v>
      </c>
      <c r="N309" s="73"/>
      <c r="O309" s="74" t="s">
        <v>388</v>
      </c>
      <c r="P309" s="74" t="s">
        <v>64</v>
      </c>
    </row>
    <row r="310" spans="1:16">
      <c r="A310" s="26" t="str">
        <f t="shared" si="24"/>
        <v> AVSJ 3.69 </v>
      </c>
      <c r="B310" s="14" t="str">
        <f t="shared" si="25"/>
        <v>I</v>
      </c>
      <c r="C310" s="26">
        <f t="shared" si="26"/>
        <v>40147.665000000001</v>
      </c>
      <c r="D310" t="str">
        <f t="shared" si="27"/>
        <v>vis</v>
      </c>
      <c r="E310">
        <f>VLOOKUP(C310,Active!C$21:E$971,3,FALSE)</f>
        <v>11624.012949192704</v>
      </c>
      <c r="F310" s="14" t="str">
        <f>LEFT(M310,1)</f>
        <v>V</v>
      </c>
      <c r="G310" t="str">
        <f t="shared" si="28"/>
        <v>40147.665</v>
      </c>
      <c r="H310" s="26">
        <f t="shared" si="29"/>
        <v>11624</v>
      </c>
      <c r="I310" s="72" t="s">
        <v>1028</v>
      </c>
      <c r="J310" s="73" t="s">
        <v>1029</v>
      </c>
      <c r="K310" s="72">
        <v>11624</v>
      </c>
      <c r="L310" s="72" t="s">
        <v>300</v>
      </c>
      <c r="M310" s="73" t="s">
        <v>241</v>
      </c>
      <c r="N310" s="73"/>
      <c r="O310" s="74" t="s">
        <v>388</v>
      </c>
      <c r="P310" s="74" t="s">
        <v>64</v>
      </c>
    </row>
    <row r="311" spans="1:16">
      <c r="A311" s="26" t="str">
        <f t="shared" si="24"/>
        <v> AVSJ 3.69 </v>
      </c>
      <c r="B311" s="14" t="str">
        <f t="shared" si="25"/>
        <v>I</v>
      </c>
      <c r="C311" s="26">
        <f t="shared" si="26"/>
        <v>40419.637999999999</v>
      </c>
      <c r="D311" t="str">
        <f t="shared" si="27"/>
        <v>vis</v>
      </c>
      <c r="E311">
        <f>VLOOKUP(C311,Active!C$21:E$971,3,FALSE)</f>
        <v>12102.003012339346</v>
      </c>
      <c r="F311" s="14" t="s">
        <v>237</v>
      </c>
      <c r="G311" t="str">
        <f t="shared" si="28"/>
        <v>40419.638</v>
      </c>
      <c r="H311" s="26">
        <f t="shared" si="29"/>
        <v>12102</v>
      </c>
      <c r="I311" s="72" t="s">
        <v>1030</v>
      </c>
      <c r="J311" s="73" t="s">
        <v>1031</v>
      </c>
      <c r="K311" s="72">
        <v>12102</v>
      </c>
      <c r="L311" s="72" t="s">
        <v>278</v>
      </c>
      <c r="M311" s="73" t="s">
        <v>241</v>
      </c>
      <c r="N311" s="73"/>
      <c r="O311" s="74" t="s">
        <v>1032</v>
      </c>
      <c r="P311" s="74" t="s">
        <v>64</v>
      </c>
    </row>
    <row r="312" spans="1:16">
      <c r="A312" s="26" t="str">
        <f t="shared" si="24"/>
        <v> AVSJ 3.69 </v>
      </c>
      <c r="B312" s="14" t="str">
        <f t="shared" si="25"/>
        <v>I</v>
      </c>
      <c r="C312" s="26">
        <f t="shared" si="26"/>
        <v>40456.614000000001</v>
      </c>
      <c r="D312" t="str">
        <f t="shared" si="27"/>
        <v>vis</v>
      </c>
      <c r="E312">
        <f>VLOOKUP(C312,Active!C$21:E$971,3,FALSE)</f>
        <v>12166.987994579906</v>
      </c>
      <c r="F312" s="14" t="s">
        <v>237</v>
      </c>
      <c r="G312" t="str">
        <f t="shared" si="28"/>
        <v>40456.614</v>
      </c>
      <c r="H312" s="26">
        <f t="shared" si="29"/>
        <v>12167</v>
      </c>
      <c r="I312" s="72" t="s">
        <v>1033</v>
      </c>
      <c r="J312" s="73" t="s">
        <v>1034</v>
      </c>
      <c r="K312" s="72">
        <v>12167</v>
      </c>
      <c r="L312" s="72" t="s">
        <v>412</v>
      </c>
      <c r="M312" s="73" t="s">
        <v>241</v>
      </c>
      <c r="N312" s="73"/>
      <c r="O312" s="74" t="s">
        <v>257</v>
      </c>
      <c r="P312" s="74" t="s">
        <v>64</v>
      </c>
    </row>
    <row r="313" spans="1:16">
      <c r="A313" s="26" t="str">
        <f t="shared" si="24"/>
        <v> AVSJ 3.69 </v>
      </c>
      <c r="B313" s="14" t="str">
        <f t="shared" si="25"/>
        <v>I</v>
      </c>
      <c r="C313" s="26">
        <f t="shared" si="26"/>
        <v>40456.623</v>
      </c>
      <c r="D313" t="str">
        <f t="shared" si="27"/>
        <v>vis</v>
      </c>
      <c r="E313">
        <f>VLOOKUP(C313,Active!C$21:E$971,3,FALSE)</f>
        <v>12167.003811997693</v>
      </c>
      <c r="F313" s="14" t="s">
        <v>237</v>
      </c>
      <c r="G313" t="str">
        <f t="shared" si="28"/>
        <v>40456.623</v>
      </c>
      <c r="H313" s="26">
        <f t="shared" si="29"/>
        <v>12167</v>
      </c>
      <c r="I313" s="72" t="s">
        <v>1035</v>
      </c>
      <c r="J313" s="73" t="s">
        <v>1036</v>
      </c>
      <c r="K313" s="72">
        <v>12167</v>
      </c>
      <c r="L313" s="72" t="s">
        <v>278</v>
      </c>
      <c r="M313" s="73" t="s">
        <v>241</v>
      </c>
      <c r="N313" s="73"/>
      <c r="O313" s="74" t="s">
        <v>242</v>
      </c>
      <c r="P313" s="74" t="s">
        <v>64</v>
      </c>
    </row>
    <row r="314" spans="1:16">
      <c r="A314" s="26" t="str">
        <f t="shared" si="24"/>
        <v> AVSJ 3.69 </v>
      </c>
      <c r="B314" s="14" t="str">
        <f t="shared" si="25"/>
        <v>I</v>
      </c>
      <c r="C314" s="26">
        <f t="shared" si="26"/>
        <v>40457.756999999998</v>
      </c>
      <c r="D314" t="str">
        <f t="shared" si="27"/>
        <v>vis</v>
      </c>
      <c r="E314">
        <f>VLOOKUP(C314,Active!C$21:E$971,3,FALSE)</f>
        <v>12168.996806639099</v>
      </c>
      <c r="F314" s="14" t="s">
        <v>237</v>
      </c>
      <c r="G314" t="str">
        <f t="shared" si="28"/>
        <v>40457.757</v>
      </c>
      <c r="H314" s="26">
        <f t="shared" si="29"/>
        <v>12169</v>
      </c>
      <c r="I314" s="72" t="s">
        <v>1037</v>
      </c>
      <c r="J314" s="73" t="s">
        <v>1038</v>
      </c>
      <c r="K314" s="72">
        <v>12169</v>
      </c>
      <c r="L314" s="72" t="s">
        <v>253</v>
      </c>
      <c r="M314" s="73" t="s">
        <v>241</v>
      </c>
      <c r="N314" s="73"/>
      <c r="O314" s="74" t="s">
        <v>388</v>
      </c>
      <c r="P314" s="74" t="s">
        <v>64</v>
      </c>
    </row>
    <row r="315" spans="1:16">
      <c r="A315" s="26" t="str">
        <f t="shared" si="24"/>
        <v> AVSJ 3.69 </v>
      </c>
      <c r="B315" s="14" t="str">
        <f t="shared" si="25"/>
        <v>I</v>
      </c>
      <c r="C315" s="26">
        <f t="shared" si="26"/>
        <v>40460.601000000002</v>
      </c>
      <c r="D315" t="str">
        <f t="shared" si="27"/>
        <v>vis</v>
      </c>
      <c r="E315">
        <f>VLOOKUP(C315,Active!C$21:E$971,3,FALSE)</f>
        <v>12173.995110660422</v>
      </c>
      <c r="F315" s="14" t="s">
        <v>237</v>
      </c>
      <c r="G315" t="str">
        <f t="shared" si="28"/>
        <v>40460.601</v>
      </c>
      <c r="H315" s="26">
        <f t="shared" si="29"/>
        <v>12174</v>
      </c>
      <c r="I315" s="72" t="s">
        <v>1039</v>
      </c>
      <c r="J315" s="73" t="s">
        <v>1040</v>
      </c>
      <c r="K315" s="72">
        <v>12174</v>
      </c>
      <c r="L315" s="72" t="s">
        <v>310</v>
      </c>
      <c r="M315" s="73" t="s">
        <v>241</v>
      </c>
      <c r="N315" s="73"/>
      <c r="O315" s="74" t="s">
        <v>1041</v>
      </c>
      <c r="P315" s="74" t="s">
        <v>64</v>
      </c>
    </row>
    <row r="316" spans="1:16">
      <c r="A316" s="26" t="str">
        <f t="shared" si="24"/>
        <v> AVSJ 3.69 </v>
      </c>
      <c r="B316" s="14" t="str">
        <f t="shared" si="25"/>
        <v>I</v>
      </c>
      <c r="C316" s="26">
        <f t="shared" si="26"/>
        <v>40465.720999999998</v>
      </c>
      <c r="D316" t="str">
        <f t="shared" si="27"/>
        <v>vis</v>
      </c>
      <c r="E316">
        <f>VLOOKUP(C316,Active!C$21:E$971,3,FALSE)</f>
        <v>12182.993463891473</v>
      </c>
      <c r="F316" s="14" t="s">
        <v>237</v>
      </c>
      <c r="G316" t="str">
        <f t="shared" si="28"/>
        <v>40465.721</v>
      </c>
      <c r="H316" s="26">
        <f t="shared" si="29"/>
        <v>12183</v>
      </c>
      <c r="I316" s="72" t="s">
        <v>1042</v>
      </c>
      <c r="J316" s="73" t="s">
        <v>1043</v>
      </c>
      <c r="K316" s="72">
        <v>12183</v>
      </c>
      <c r="L316" s="72" t="s">
        <v>350</v>
      </c>
      <c r="M316" s="73" t="s">
        <v>241</v>
      </c>
      <c r="N316" s="73"/>
      <c r="O316" s="74" t="s">
        <v>388</v>
      </c>
      <c r="P316" s="74" t="s">
        <v>64</v>
      </c>
    </row>
    <row r="317" spans="1:16">
      <c r="A317" s="26" t="str">
        <f t="shared" si="24"/>
        <v> AVSJ 3.69 </v>
      </c>
      <c r="B317" s="14" t="str">
        <f t="shared" si="25"/>
        <v>I</v>
      </c>
      <c r="C317" s="26">
        <f t="shared" si="26"/>
        <v>40473.684999999998</v>
      </c>
      <c r="D317" t="str">
        <f t="shared" si="27"/>
        <v>vis</v>
      </c>
      <c r="E317">
        <f>VLOOKUP(C317,Active!C$21:E$971,3,FALSE)</f>
        <v>12196.990121143846</v>
      </c>
      <c r="F317" s="14" t="s">
        <v>237</v>
      </c>
      <c r="G317" t="str">
        <f t="shared" si="28"/>
        <v>40473.685</v>
      </c>
      <c r="H317" s="26">
        <f t="shared" si="29"/>
        <v>12197</v>
      </c>
      <c r="I317" s="72" t="s">
        <v>1044</v>
      </c>
      <c r="J317" s="73" t="s">
        <v>1045</v>
      </c>
      <c r="K317" s="72">
        <v>12197</v>
      </c>
      <c r="L317" s="72" t="s">
        <v>333</v>
      </c>
      <c r="M317" s="73" t="s">
        <v>241</v>
      </c>
      <c r="N317" s="73"/>
      <c r="O317" s="74" t="s">
        <v>257</v>
      </c>
      <c r="P317" s="74" t="s">
        <v>64</v>
      </c>
    </row>
    <row r="318" spans="1:16">
      <c r="A318" s="26" t="str">
        <f t="shared" si="24"/>
        <v> AVSJ 3.69 </v>
      </c>
      <c r="B318" s="14" t="str">
        <f t="shared" si="25"/>
        <v>I</v>
      </c>
      <c r="C318" s="26">
        <f t="shared" si="26"/>
        <v>40493.597999999998</v>
      </c>
      <c r="D318" t="str">
        <f t="shared" si="27"/>
        <v>vis</v>
      </c>
      <c r="E318">
        <f>VLOOKUP(C318,Active!C$21:E$971,3,FALSE)</f>
        <v>12231.98703674738</v>
      </c>
      <c r="F318" s="14" t="s">
        <v>237</v>
      </c>
      <c r="G318" t="str">
        <f t="shared" si="28"/>
        <v>40493.598</v>
      </c>
      <c r="H318" s="26">
        <f t="shared" si="29"/>
        <v>12232</v>
      </c>
      <c r="I318" s="72" t="s">
        <v>1046</v>
      </c>
      <c r="J318" s="73" t="s">
        <v>1047</v>
      </c>
      <c r="K318" s="72">
        <v>12232</v>
      </c>
      <c r="L318" s="72" t="s">
        <v>412</v>
      </c>
      <c r="M318" s="73" t="s">
        <v>241</v>
      </c>
      <c r="N318" s="73"/>
      <c r="O318" s="74" t="s">
        <v>257</v>
      </c>
      <c r="P318" s="74" t="s">
        <v>64</v>
      </c>
    </row>
    <row r="319" spans="1:16">
      <c r="A319" s="26" t="str">
        <f t="shared" si="24"/>
        <v> AVSJ 3.69 </v>
      </c>
      <c r="B319" s="14" t="str">
        <f t="shared" si="25"/>
        <v>I</v>
      </c>
      <c r="C319" s="26">
        <f t="shared" si="26"/>
        <v>40505.557000000001</v>
      </c>
      <c r="D319" t="str">
        <f t="shared" si="27"/>
        <v>vis</v>
      </c>
      <c r="E319">
        <f>VLOOKUP(C319,Active!C$21:E$971,3,FALSE)</f>
        <v>12253.004870007195</v>
      </c>
      <c r="F319" s="14" t="s">
        <v>237</v>
      </c>
      <c r="G319" t="str">
        <f t="shared" si="28"/>
        <v>40505.557</v>
      </c>
      <c r="H319" s="26">
        <f t="shared" si="29"/>
        <v>12253</v>
      </c>
      <c r="I319" s="72" t="s">
        <v>1048</v>
      </c>
      <c r="J319" s="73" t="s">
        <v>1049</v>
      </c>
      <c r="K319" s="72">
        <v>12253</v>
      </c>
      <c r="L319" s="72" t="s">
        <v>364</v>
      </c>
      <c r="M319" s="73" t="s">
        <v>241</v>
      </c>
      <c r="N319" s="73"/>
      <c r="O319" s="74" t="s">
        <v>1041</v>
      </c>
      <c r="P319" s="74" t="s">
        <v>64</v>
      </c>
    </row>
    <row r="320" spans="1:16">
      <c r="A320" s="26" t="str">
        <f t="shared" si="24"/>
        <v> AVSJ 3.69 </v>
      </c>
      <c r="B320" s="14" t="str">
        <f t="shared" si="25"/>
        <v>I</v>
      </c>
      <c r="C320" s="26">
        <f t="shared" si="26"/>
        <v>40538.557999999997</v>
      </c>
      <c r="D320" t="str">
        <f t="shared" si="27"/>
        <v>vis</v>
      </c>
      <c r="E320">
        <f>VLOOKUP(C320,Active!C$21:E$971,3,FALSE)</f>
        <v>12311.003826057615</v>
      </c>
      <c r="F320" s="14" t="s">
        <v>237</v>
      </c>
      <c r="G320" t="str">
        <f t="shared" si="28"/>
        <v>40538.558</v>
      </c>
      <c r="H320" s="26">
        <f t="shared" si="29"/>
        <v>12311</v>
      </c>
      <c r="I320" s="72" t="s">
        <v>1050</v>
      </c>
      <c r="J320" s="73" t="s">
        <v>1051</v>
      </c>
      <c r="K320" s="72">
        <v>12311</v>
      </c>
      <c r="L320" s="72" t="s">
        <v>278</v>
      </c>
      <c r="M320" s="73" t="s">
        <v>241</v>
      </c>
      <c r="N320" s="73"/>
      <c r="O320" s="74" t="s">
        <v>257</v>
      </c>
      <c r="P320" s="74" t="s">
        <v>64</v>
      </c>
    </row>
    <row r="321" spans="1:16">
      <c r="A321" s="26" t="str">
        <f t="shared" si="24"/>
        <v> AVSJ 3.69 </v>
      </c>
      <c r="B321" s="14" t="str">
        <f t="shared" si="25"/>
        <v>I</v>
      </c>
      <c r="C321" s="26">
        <f t="shared" si="26"/>
        <v>40538.561999999998</v>
      </c>
      <c r="D321" t="str">
        <f t="shared" si="27"/>
        <v>vis</v>
      </c>
      <c r="E321">
        <f>VLOOKUP(C321,Active!C$21:E$971,3,FALSE)</f>
        <v>12311.010856021077</v>
      </c>
      <c r="F321" s="14" t="s">
        <v>237</v>
      </c>
      <c r="G321" t="str">
        <f t="shared" si="28"/>
        <v>40538.562</v>
      </c>
      <c r="H321" s="26">
        <f t="shared" si="29"/>
        <v>12311</v>
      </c>
      <c r="I321" s="72" t="s">
        <v>1052</v>
      </c>
      <c r="J321" s="73" t="s">
        <v>1053</v>
      </c>
      <c r="K321" s="72">
        <v>12311</v>
      </c>
      <c r="L321" s="72" t="s">
        <v>294</v>
      </c>
      <c r="M321" s="73" t="s">
        <v>241</v>
      </c>
      <c r="N321" s="73"/>
      <c r="O321" s="74" t="s">
        <v>1041</v>
      </c>
      <c r="P321" s="74" t="s">
        <v>64</v>
      </c>
    </row>
    <row r="322" spans="1:16">
      <c r="A322" s="26" t="str">
        <f t="shared" si="24"/>
        <v> AVSJ 3.69 </v>
      </c>
      <c r="B322" s="14" t="str">
        <f t="shared" si="25"/>
        <v>I</v>
      </c>
      <c r="C322" s="26">
        <f t="shared" si="26"/>
        <v>40559.61</v>
      </c>
      <c r="D322" t="str">
        <f t="shared" si="27"/>
        <v>vis</v>
      </c>
      <c r="E322">
        <f>VLOOKUP(C322,Active!C$21:E$971,3,FALSE)</f>
        <v>12348.00252375689</v>
      </c>
      <c r="F322" s="14" t="s">
        <v>237</v>
      </c>
      <c r="G322" t="str">
        <f t="shared" si="28"/>
        <v>40559.610</v>
      </c>
      <c r="H322" s="26">
        <f t="shared" si="29"/>
        <v>12348</v>
      </c>
      <c r="I322" s="72" t="s">
        <v>1054</v>
      </c>
      <c r="J322" s="73" t="s">
        <v>1055</v>
      </c>
      <c r="K322" s="72">
        <v>12348</v>
      </c>
      <c r="L322" s="72" t="s">
        <v>324</v>
      </c>
      <c r="M322" s="73" t="s">
        <v>241</v>
      </c>
      <c r="N322" s="73"/>
      <c r="O322" s="74" t="s">
        <v>388</v>
      </c>
      <c r="P322" s="74" t="s">
        <v>64</v>
      </c>
    </row>
    <row r="323" spans="1:16">
      <c r="A323" s="26" t="str">
        <f t="shared" si="24"/>
        <v> AVSJ 4.91 </v>
      </c>
      <c r="B323" s="14" t="str">
        <f t="shared" si="25"/>
        <v>I</v>
      </c>
      <c r="C323" s="26">
        <f t="shared" si="26"/>
        <v>40737.699000000001</v>
      </c>
      <c r="D323" t="str">
        <f t="shared" si="27"/>
        <v>vis</v>
      </c>
      <c r="E323">
        <f>VLOOKUP(C323,Active!C$21:E$971,3,FALSE)</f>
        <v>12660.992314492452</v>
      </c>
      <c r="F323" s="14" t="s">
        <v>237</v>
      </c>
      <c r="G323" t="str">
        <f t="shared" si="28"/>
        <v>40737.699</v>
      </c>
      <c r="H323" s="26">
        <f t="shared" si="29"/>
        <v>12661</v>
      </c>
      <c r="I323" s="72" t="s">
        <v>1056</v>
      </c>
      <c r="J323" s="73" t="s">
        <v>1057</v>
      </c>
      <c r="K323" s="72">
        <v>12661</v>
      </c>
      <c r="L323" s="72" t="s">
        <v>350</v>
      </c>
      <c r="M323" s="73" t="s">
        <v>241</v>
      </c>
      <c r="N323" s="73"/>
      <c r="O323" s="74" t="s">
        <v>257</v>
      </c>
      <c r="P323" s="74" t="s">
        <v>76</v>
      </c>
    </row>
    <row r="324" spans="1:16">
      <c r="A324" s="26" t="str">
        <f t="shared" si="24"/>
        <v> AVSJ 4.91 </v>
      </c>
      <c r="B324" s="14" t="str">
        <f t="shared" si="25"/>
        <v>I</v>
      </c>
      <c r="C324" s="26">
        <f t="shared" si="26"/>
        <v>40737.699999999997</v>
      </c>
      <c r="D324" t="str">
        <f t="shared" si="27"/>
        <v>vis</v>
      </c>
      <c r="E324">
        <f>VLOOKUP(C324,Active!C$21:E$971,3,FALSE)</f>
        <v>12660.994071983312</v>
      </c>
      <c r="F324" s="14" t="s">
        <v>237</v>
      </c>
      <c r="G324" t="str">
        <f t="shared" si="28"/>
        <v>40737.700</v>
      </c>
      <c r="H324" s="26">
        <f t="shared" si="29"/>
        <v>12661</v>
      </c>
      <c r="I324" s="72" t="s">
        <v>1058</v>
      </c>
      <c r="J324" s="73" t="s">
        <v>1059</v>
      </c>
      <c r="K324" s="72">
        <v>12661</v>
      </c>
      <c r="L324" s="72" t="s">
        <v>310</v>
      </c>
      <c r="M324" s="73" t="s">
        <v>241</v>
      </c>
      <c r="N324" s="73"/>
      <c r="O324" s="74" t="s">
        <v>1041</v>
      </c>
      <c r="P324" s="74" t="s">
        <v>76</v>
      </c>
    </row>
    <row r="325" spans="1:16">
      <c r="A325" s="26" t="str">
        <f t="shared" si="24"/>
        <v> AVSJ 4.91 </v>
      </c>
      <c r="B325" s="14" t="str">
        <f t="shared" si="25"/>
        <v>I</v>
      </c>
      <c r="C325" s="26">
        <f t="shared" si="26"/>
        <v>40741.684000000001</v>
      </c>
      <c r="D325" t="str">
        <f t="shared" si="27"/>
        <v>vis</v>
      </c>
      <c r="E325">
        <f>VLOOKUP(C325,Active!C$21:E$971,3,FALSE)</f>
        <v>12667.995915591237</v>
      </c>
      <c r="F325" s="14" t="s">
        <v>237</v>
      </c>
      <c r="G325" t="str">
        <f t="shared" si="28"/>
        <v>40741.684</v>
      </c>
      <c r="H325" s="26">
        <f t="shared" si="29"/>
        <v>12668</v>
      </c>
      <c r="I325" s="72" t="s">
        <v>1060</v>
      </c>
      <c r="J325" s="73" t="s">
        <v>1061</v>
      </c>
      <c r="K325" s="72">
        <v>12668</v>
      </c>
      <c r="L325" s="72" t="s">
        <v>253</v>
      </c>
      <c r="M325" s="73" t="s">
        <v>241</v>
      </c>
      <c r="N325" s="73"/>
      <c r="O325" s="74" t="s">
        <v>1041</v>
      </c>
      <c r="P325" s="74" t="s">
        <v>76</v>
      </c>
    </row>
    <row r="326" spans="1:16">
      <c r="A326" s="26" t="str">
        <f t="shared" si="24"/>
        <v> AVSJ 4.91 </v>
      </c>
      <c r="B326" s="14" t="str">
        <f t="shared" si="25"/>
        <v>I</v>
      </c>
      <c r="C326" s="26">
        <f t="shared" si="26"/>
        <v>40774.682999999997</v>
      </c>
      <c r="D326" t="str">
        <f t="shared" si="27"/>
        <v>vis</v>
      </c>
      <c r="E326">
        <f>VLOOKUP(C326,Active!C$21:E$971,3,FALSE)</f>
        <v>12725.991356659924</v>
      </c>
      <c r="F326" s="14" t="s">
        <v>237</v>
      </c>
      <c r="G326" t="str">
        <f t="shared" si="28"/>
        <v>40774.683</v>
      </c>
      <c r="H326" s="26">
        <f t="shared" si="29"/>
        <v>12726</v>
      </c>
      <c r="I326" s="72" t="s">
        <v>1062</v>
      </c>
      <c r="J326" s="73" t="s">
        <v>1063</v>
      </c>
      <c r="K326" s="72">
        <v>12726</v>
      </c>
      <c r="L326" s="72" t="s">
        <v>246</v>
      </c>
      <c r="M326" s="73" t="s">
        <v>241</v>
      </c>
      <c r="N326" s="73"/>
      <c r="O326" s="74" t="s">
        <v>1041</v>
      </c>
      <c r="P326" s="74" t="s">
        <v>76</v>
      </c>
    </row>
    <row r="327" spans="1:16">
      <c r="A327" s="26" t="str">
        <f t="shared" si="24"/>
        <v> AVSJ 4.91 </v>
      </c>
      <c r="B327" s="14" t="str">
        <f t="shared" si="25"/>
        <v>I</v>
      </c>
      <c r="C327" s="26">
        <f t="shared" si="26"/>
        <v>40790.625999999997</v>
      </c>
      <c r="D327" t="str">
        <f t="shared" si="27"/>
        <v>vis</v>
      </c>
      <c r="E327">
        <f>VLOOKUP(C327,Active!C$21:E$971,3,FALSE)</f>
        <v>12754.011033527653</v>
      </c>
      <c r="F327" s="14" t="s">
        <v>237</v>
      </c>
      <c r="G327" t="str">
        <f t="shared" si="28"/>
        <v>40790.626</v>
      </c>
      <c r="H327" s="26">
        <f t="shared" si="29"/>
        <v>12754</v>
      </c>
      <c r="I327" s="72" t="s">
        <v>1064</v>
      </c>
      <c r="J327" s="73" t="s">
        <v>1065</v>
      </c>
      <c r="K327" s="72">
        <v>12754</v>
      </c>
      <c r="L327" s="72" t="s">
        <v>294</v>
      </c>
      <c r="M327" s="73" t="s">
        <v>241</v>
      </c>
      <c r="N327" s="73"/>
      <c r="O327" s="74" t="s">
        <v>1041</v>
      </c>
      <c r="P327" s="74" t="s">
        <v>76</v>
      </c>
    </row>
    <row r="328" spans="1:16">
      <c r="A328" s="26" t="str">
        <f t="shared" si="24"/>
        <v> AVSJ 4.91 </v>
      </c>
      <c r="B328" s="14" t="str">
        <f t="shared" si="25"/>
        <v>I</v>
      </c>
      <c r="C328" s="26">
        <f t="shared" si="26"/>
        <v>40831.584999999999</v>
      </c>
      <c r="D328" t="str">
        <f t="shared" si="27"/>
        <v>vis</v>
      </c>
      <c r="E328">
        <f>VLOOKUP(C328,Active!C$21:E$971,3,FALSE)</f>
        <v>12825.996101885265</v>
      </c>
      <c r="F328" s="14" t="s">
        <v>237</v>
      </c>
      <c r="G328" t="str">
        <f t="shared" si="28"/>
        <v>40831.585</v>
      </c>
      <c r="H328" s="26">
        <f t="shared" si="29"/>
        <v>12826</v>
      </c>
      <c r="I328" s="72" t="s">
        <v>1066</v>
      </c>
      <c r="J328" s="73" t="s">
        <v>1067</v>
      </c>
      <c r="K328" s="72">
        <v>12826</v>
      </c>
      <c r="L328" s="72" t="s">
        <v>253</v>
      </c>
      <c r="M328" s="73" t="s">
        <v>241</v>
      </c>
      <c r="N328" s="73"/>
      <c r="O328" s="74" t="s">
        <v>1041</v>
      </c>
      <c r="P328" s="74" t="s">
        <v>76</v>
      </c>
    </row>
    <row r="329" spans="1:16">
      <c r="A329" s="26" t="str">
        <f t="shared" si="24"/>
        <v> AVSJ 4.91 </v>
      </c>
      <c r="B329" s="14" t="str">
        <f t="shared" si="25"/>
        <v>I</v>
      </c>
      <c r="C329" s="26">
        <f t="shared" si="26"/>
        <v>40854.345999999998</v>
      </c>
      <c r="D329" t="str">
        <f t="shared" si="27"/>
        <v>vis</v>
      </c>
      <c r="E329">
        <f>VLOOKUP(C329,Active!C$21:E$971,3,FALSE)</f>
        <v>12865.99835147357</v>
      </c>
      <c r="F329" s="14" t="s">
        <v>237</v>
      </c>
      <c r="G329" t="str">
        <f t="shared" si="28"/>
        <v>40854.346</v>
      </c>
      <c r="H329" s="26">
        <f t="shared" si="29"/>
        <v>12866</v>
      </c>
      <c r="I329" s="72" t="s">
        <v>1068</v>
      </c>
      <c r="J329" s="73" t="s">
        <v>1069</v>
      </c>
      <c r="K329" s="72">
        <v>12866</v>
      </c>
      <c r="L329" s="72" t="s">
        <v>284</v>
      </c>
      <c r="M329" s="73" t="s">
        <v>241</v>
      </c>
      <c r="N329" s="73"/>
      <c r="O329" s="74" t="s">
        <v>388</v>
      </c>
      <c r="P329" s="74" t="s">
        <v>76</v>
      </c>
    </row>
    <row r="330" spans="1:16">
      <c r="A330" s="26" t="str">
        <f t="shared" si="24"/>
        <v> AVSJ 4.91 </v>
      </c>
      <c r="B330" s="14" t="str">
        <f t="shared" si="25"/>
        <v>I</v>
      </c>
      <c r="C330" s="26">
        <f t="shared" si="26"/>
        <v>40855.485000000001</v>
      </c>
      <c r="D330" t="str">
        <f t="shared" si="27"/>
        <v>vis</v>
      </c>
      <c r="E330">
        <f>VLOOKUP(C330,Active!C$21:E$971,3,FALSE)</f>
        <v>12868.000133569312</v>
      </c>
      <c r="F330" s="14" t="s">
        <v>237</v>
      </c>
      <c r="G330" t="str">
        <f t="shared" si="28"/>
        <v>40855.485</v>
      </c>
      <c r="H330" s="26">
        <f t="shared" si="29"/>
        <v>12868</v>
      </c>
      <c r="I330" s="72" t="s">
        <v>1070</v>
      </c>
      <c r="J330" s="73" t="s">
        <v>1071</v>
      </c>
      <c r="K330" s="72">
        <v>12868</v>
      </c>
      <c r="L330" s="72" t="s">
        <v>297</v>
      </c>
      <c r="M330" s="73" t="s">
        <v>241</v>
      </c>
      <c r="N330" s="73"/>
      <c r="O330" s="74" t="s">
        <v>388</v>
      </c>
      <c r="P330" s="74" t="s">
        <v>76</v>
      </c>
    </row>
    <row r="331" spans="1:16">
      <c r="A331" s="26" t="str">
        <f t="shared" ref="A331:A394" si="30">P331</f>
        <v> AVSJ 4.91 </v>
      </c>
      <c r="B331" s="14" t="str">
        <f t="shared" ref="B331:B394" si="31">IF(H331=INT(H331),"I","II")</f>
        <v>I</v>
      </c>
      <c r="C331" s="26">
        <f t="shared" ref="C331:C394" si="32">1*G331</f>
        <v>40858.328999999998</v>
      </c>
      <c r="D331" t="str">
        <f t="shared" ref="D331:D394" si="33">VLOOKUP(F331,I$1:J$5,2,FALSE)</f>
        <v>vis</v>
      </c>
      <c r="E331">
        <f>VLOOKUP(C331,Active!C$21:E$971,3,FALSE)</f>
        <v>12872.998437590622</v>
      </c>
      <c r="F331" s="14" t="s">
        <v>237</v>
      </c>
      <c r="G331" t="str">
        <f t="shared" ref="G331:G394" si="34">MID(I331,3,LEN(I331)-3)</f>
        <v>40858.329</v>
      </c>
      <c r="H331" s="26">
        <f t="shared" ref="H331:H394" si="35">1*K331</f>
        <v>12873</v>
      </c>
      <c r="I331" s="72" t="s">
        <v>1072</v>
      </c>
      <c r="J331" s="73" t="s">
        <v>1073</v>
      </c>
      <c r="K331" s="72">
        <v>12873</v>
      </c>
      <c r="L331" s="72" t="s">
        <v>284</v>
      </c>
      <c r="M331" s="73" t="s">
        <v>241</v>
      </c>
      <c r="N331" s="73"/>
      <c r="O331" s="74" t="s">
        <v>388</v>
      </c>
      <c r="P331" s="74" t="s">
        <v>76</v>
      </c>
    </row>
    <row r="332" spans="1:16">
      <c r="A332" s="26" t="str">
        <f t="shared" si="30"/>
        <v> AVSJ 4.91 </v>
      </c>
      <c r="B332" s="14" t="str">
        <f t="shared" si="31"/>
        <v>I</v>
      </c>
      <c r="C332" s="26">
        <f t="shared" si="32"/>
        <v>40864.588000000003</v>
      </c>
      <c r="D332" t="str">
        <f t="shared" si="33"/>
        <v>vis</v>
      </c>
      <c r="E332">
        <f>VLOOKUP(C332,Active!C$21:E$971,3,FALSE)</f>
        <v>12883.99857291743</v>
      </c>
      <c r="F332" s="14" t="s">
        <v>237</v>
      </c>
      <c r="G332" t="str">
        <f t="shared" si="34"/>
        <v>40864.588</v>
      </c>
      <c r="H332" s="26">
        <f t="shared" si="35"/>
        <v>12884</v>
      </c>
      <c r="I332" s="72" t="s">
        <v>1074</v>
      </c>
      <c r="J332" s="73" t="s">
        <v>1075</v>
      </c>
      <c r="K332" s="72">
        <v>12884</v>
      </c>
      <c r="L332" s="72" t="s">
        <v>284</v>
      </c>
      <c r="M332" s="73" t="s">
        <v>241</v>
      </c>
      <c r="N332" s="73"/>
      <c r="O332" s="74" t="s">
        <v>257</v>
      </c>
      <c r="P332" s="74" t="s">
        <v>76</v>
      </c>
    </row>
    <row r="333" spans="1:16">
      <c r="A333" s="26" t="str">
        <f t="shared" si="30"/>
        <v> ORI 125 </v>
      </c>
      <c r="B333" s="14" t="str">
        <f t="shared" si="31"/>
        <v>I</v>
      </c>
      <c r="C333" s="26">
        <f t="shared" si="32"/>
        <v>41082.508999999998</v>
      </c>
      <c r="D333" t="str">
        <f t="shared" si="33"/>
        <v>vis</v>
      </c>
      <c r="E333">
        <f>VLOOKUP(C333,Active!C$21:E$971,3,FALSE)</f>
        <v>13266.992739805237</v>
      </c>
      <c r="F333" s="14" t="s">
        <v>237</v>
      </c>
      <c r="G333" t="str">
        <f t="shared" si="34"/>
        <v>41082.509</v>
      </c>
      <c r="H333" s="26">
        <f t="shared" si="35"/>
        <v>13267</v>
      </c>
      <c r="I333" s="72" t="s">
        <v>1076</v>
      </c>
      <c r="J333" s="73" t="s">
        <v>1077</v>
      </c>
      <c r="K333" s="72">
        <v>13267</v>
      </c>
      <c r="L333" s="72" t="s">
        <v>350</v>
      </c>
      <c r="M333" s="73" t="s">
        <v>241</v>
      </c>
      <c r="N333" s="73"/>
      <c r="O333" s="74" t="s">
        <v>260</v>
      </c>
      <c r="P333" s="74" t="s">
        <v>81</v>
      </c>
    </row>
    <row r="334" spans="1:16">
      <c r="A334" s="26" t="str">
        <f t="shared" si="30"/>
        <v> ORI 125 </v>
      </c>
      <c r="B334" s="14" t="str">
        <f t="shared" si="31"/>
        <v>I</v>
      </c>
      <c r="C334" s="26">
        <f t="shared" si="32"/>
        <v>41107.548999999999</v>
      </c>
      <c r="D334" t="str">
        <f t="shared" si="33"/>
        <v>vis</v>
      </c>
      <c r="E334">
        <f>VLOOKUP(C334,Active!C$21:E$971,3,FALSE)</f>
        <v>13311.000311075886</v>
      </c>
      <c r="F334" s="14" t="s">
        <v>237</v>
      </c>
      <c r="G334" t="str">
        <f t="shared" si="34"/>
        <v>41107.549</v>
      </c>
      <c r="H334" s="26">
        <f t="shared" si="35"/>
        <v>13311</v>
      </c>
      <c r="I334" s="72" t="s">
        <v>1078</v>
      </c>
      <c r="J334" s="73" t="s">
        <v>1079</v>
      </c>
      <c r="K334" s="72">
        <v>13311</v>
      </c>
      <c r="L334" s="72" t="s">
        <v>297</v>
      </c>
      <c r="M334" s="73" t="s">
        <v>241</v>
      </c>
      <c r="N334" s="73"/>
      <c r="O334" s="74" t="s">
        <v>260</v>
      </c>
      <c r="P334" s="74" t="s">
        <v>81</v>
      </c>
    </row>
    <row r="335" spans="1:16">
      <c r="A335" s="26" t="str">
        <f t="shared" si="30"/>
        <v> ORI 125 </v>
      </c>
      <c r="B335" s="14" t="str">
        <f t="shared" si="31"/>
        <v>I</v>
      </c>
      <c r="C335" s="26">
        <f t="shared" si="32"/>
        <v>41115.516000000003</v>
      </c>
      <c r="D335" t="str">
        <f t="shared" si="33"/>
        <v>vis</v>
      </c>
      <c r="E335">
        <f>VLOOKUP(C335,Active!C$21:E$971,3,FALSE)</f>
        <v>13325.002240800864</v>
      </c>
      <c r="F335" s="14" t="s">
        <v>237</v>
      </c>
      <c r="G335" t="str">
        <f t="shared" si="34"/>
        <v>41115.516</v>
      </c>
      <c r="H335" s="26">
        <f t="shared" si="35"/>
        <v>13325</v>
      </c>
      <c r="I335" s="72" t="s">
        <v>1080</v>
      </c>
      <c r="J335" s="73" t="s">
        <v>1081</v>
      </c>
      <c r="K335" s="72">
        <v>13325</v>
      </c>
      <c r="L335" s="72" t="s">
        <v>324</v>
      </c>
      <c r="M335" s="73" t="s">
        <v>241</v>
      </c>
      <c r="N335" s="73"/>
      <c r="O335" s="74" t="s">
        <v>260</v>
      </c>
      <c r="P335" s="74" t="s">
        <v>81</v>
      </c>
    </row>
    <row r="336" spans="1:16">
      <c r="A336" s="26" t="str">
        <f t="shared" si="30"/>
        <v> AVSJ 5.40 </v>
      </c>
      <c r="B336" s="14" t="str">
        <f t="shared" si="31"/>
        <v>I</v>
      </c>
      <c r="C336" s="26">
        <f t="shared" si="32"/>
        <v>41129.731</v>
      </c>
      <c r="D336" t="str">
        <f t="shared" si="33"/>
        <v>vis</v>
      </c>
      <c r="E336">
        <f>VLOOKUP(C336,Active!C$21:E$971,3,FALSE)</f>
        <v>13349.984973453105</v>
      </c>
      <c r="F336" s="14" t="s">
        <v>237</v>
      </c>
      <c r="G336" t="str">
        <f t="shared" si="34"/>
        <v>41129.731</v>
      </c>
      <c r="H336" s="26">
        <f t="shared" si="35"/>
        <v>13350</v>
      </c>
      <c r="I336" s="72" t="s">
        <v>1082</v>
      </c>
      <c r="J336" s="73" t="s">
        <v>1083</v>
      </c>
      <c r="K336" s="72">
        <v>13350</v>
      </c>
      <c r="L336" s="72" t="s">
        <v>1084</v>
      </c>
      <c r="M336" s="73" t="s">
        <v>241</v>
      </c>
      <c r="N336" s="73"/>
      <c r="O336" s="74" t="s">
        <v>1041</v>
      </c>
      <c r="P336" s="74" t="s">
        <v>82</v>
      </c>
    </row>
    <row r="337" spans="1:16">
      <c r="A337" s="26" t="str">
        <f t="shared" si="30"/>
        <v> AVSJ 5.40 </v>
      </c>
      <c r="B337" s="14" t="str">
        <f t="shared" si="31"/>
        <v>I</v>
      </c>
      <c r="C337" s="26">
        <f t="shared" si="32"/>
        <v>41153.648999999998</v>
      </c>
      <c r="D337" t="str">
        <f t="shared" si="33"/>
        <v>vis</v>
      </c>
      <c r="E337">
        <f>VLOOKUP(C337,Active!C$21:E$971,3,FALSE)</f>
        <v>13392.020639972725</v>
      </c>
      <c r="F337" s="14" t="s">
        <v>237</v>
      </c>
      <c r="G337" t="str">
        <f t="shared" si="34"/>
        <v>41153.649</v>
      </c>
      <c r="H337" s="26">
        <f t="shared" si="35"/>
        <v>13392</v>
      </c>
      <c r="I337" s="72" t="s">
        <v>1085</v>
      </c>
      <c r="J337" s="73" t="s">
        <v>1086</v>
      </c>
      <c r="K337" s="72">
        <v>13392</v>
      </c>
      <c r="L337" s="72" t="s">
        <v>270</v>
      </c>
      <c r="M337" s="73" t="s">
        <v>241</v>
      </c>
      <c r="N337" s="73"/>
      <c r="O337" s="74" t="s">
        <v>1041</v>
      </c>
      <c r="P337" s="74" t="s">
        <v>82</v>
      </c>
    </row>
    <row r="338" spans="1:16">
      <c r="A338" s="26" t="str">
        <f t="shared" si="30"/>
        <v> AVSJ 5.40 </v>
      </c>
      <c r="B338" s="14" t="str">
        <f t="shared" si="31"/>
        <v>I</v>
      </c>
      <c r="C338" s="26">
        <f t="shared" si="32"/>
        <v>41182.646000000001</v>
      </c>
      <c r="D338" t="str">
        <f t="shared" si="33"/>
        <v>vis</v>
      </c>
      <c r="E338">
        <f>VLOOKUP(C338,Active!C$21:E$971,3,FALSE)</f>
        <v>13442.982602597929</v>
      </c>
      <c r="F338" s="14" t="s">
        <v>237</v>
      </c>
      <c r="G338" t="str">
        <f t="shared" si="34"/>
        <v>41182.646</v>
      </c>
      <c r="H338" s="26">
        <f t="shared" si="35"/>
        <v>13443</v>
      </c>
      <c r="I338" s="72" t="s">
        <v>1087</v>
      </c>
      <c r="J338" s="73" t="s">
        <v>1088</v>
      </c>
      <c r="K338" s="72">
        <v>13443</v>
      </c>
      <c r="L338" s="72" t="s">
        <v>307</v>
      </c>
      <c r="M338" s="73" t="s">
        <v>241</v>
      </c>
      <c r="N338" s="73"/>
      <c r="O338" s="74" t="s">
        <v>1041</v>
      </c>
      <c r="P338" s="74" t="s">
        <v>82</v>
      </c>
    </row>
    <row r="339" spans="1:16">
      <c r="A339" s="26" t="str">
        <f t="shared" si="30"/>
        <v> AVSJ 5.40 </v>
      </c>
      <c r="B339" s="14" t="str">
        <f t="shared" si="31"/>
        <v>I</v>
      </c>
      <c r="C339" s="26">
        <f t="shared" si="32"/>
        <v>41213.385000000002</v>
      </c>
      <c r="D339" t="str">
        <f t="shared" si="33"/>
        <v>vis</v>
      </c>
      <c r="E339">
        <f>VLOOKUP(C339,Active!C$21:E$971,3,FALSE)</f>
        <v>13497.00611431073</v>
      </c>
      <c r="F339" s="14" t="s">
        <v>237</v>
      </c>
      <c r="G339" t="str">
        <f t="shared" si="34"/>
        <v>41213.385</v>
      </c>
      <c r="H339" s="26">
        <f t="shared" si="35"/>
        <v>13497</v>
      </c>
      <c r="I339" s="72" t="s">
        <v>1089</v>
      </c>
      <c r="J339" s="73" t="s">
        <v>1090</v>
      </c>
      <c r="K339" s="72">
        <v>13497</v>
      </c>
      <c r="L339" s="72" t="s">
        <v>364</v>
      </c>
      <c r="M339" s="73" t="s">
        <v>241</v>
      </c>
      <c r="N339" s="73"/>
      <c r="O339" s="74" t="s">
        <v>388</v>
      </c>
      <c r="P339" s="74" t="s">
        <v>82</v>
      </c>
    </row>
    <row r="340" spans="1:16">
      <c r="A340" s="26" t="str">
        <f t="shared" si="30"/>
        <v> ORI 127 </v>
      </c>
      <c r="B340" s="14" t="str">
        <f t="shared" si="31"/>
        <v>I</v>
      </c>
      <c r="C340" s="26">
        <f t="shared" si="32"/>
        <v>41213.385000000002</v>
      </c>
      <c r="D340" t="str">
        <f t="shared" si="33"/>
        <v>vis</v>
      </c>
      <c r="E340">
        <f>VLOOKUP(C340,Active!C$21:E$971,3,FALSE)</f>
        <v>13497.00611431073</v>
      </c>
      <c r="F340" s="14" t="s">
        <v>237</v>
      </c>
      <c r="G340" t="str">
        <f t="shared" si="34"/>
        <v>41213.385</v>
      </c>
      <c r="H340" s="26">
        <f t="shared" si="35"/>
        <v>13497</v>
      </c>
      <c r="I340" s="72" t="s">
        <v>1089</v>
      </c>
      <c r="J340" s="73" t="s">
        <v>1090</v>
      </c>
      <c r="K340" s="72">
        <v>13497</v>
      </c>
      <c r="L340" s="72" t="s">
        <v>364</v>
      </c>
      <c r="M340" s="73" t="s">
        <v>241</v>
      </c>
      <c r="N340" s="73"/>
      <c r="O340" s="74" t="s">
        <v>260</v>
      </c>
      <c r="P340" s="74" t="s">
        <v>89</v>
      </c>
    </row>
    <row r="341" spans="1:16">
      <c r="A341" s="26" t="str">
        <f t="shared" si="30"/>
        <v> ORI 127 </v>
      </c>
      <c r="B341" s="14" t="str">
        <f t="shared" si="31"/>
        <v>I</v>
      </c>
      <c r="C341" s="26">
        <f t="shared" si="32"/>
        <v>41217.360000000001</v>
      </c>
      <c r="D341" t="str">
        <f t="shared" si="33"/>
        <v>vis</v>
      </c>
      <c r="E341">
        <f>VLOOKUP(C341,Active!C$21:E$971,3,FALSE)</f>
        <v>13503.992140500855</v>
      </c>
      <c r="F341" s="14" t="s">
        <v>237</v>
      </c>
      <c r="G341" t="str">
        <f t="shared" si="34"/>
        <v>41217.360</v>
      </c>
      <c r="H341" s="26">
        <f t="shared" si="35"/>
        <v>13504</v>
      </c>
      <c r="I341" s="72" t="s">
        <v>1091</v>
      </c>
      <c r="J341" s="73" t="s">
        <v>1092</v>
      </c>
      <c r="K341" s="72">
        <v>13504</v>
      </c>
      <c r="L341" s="72" t="s">
        <v>350</v>
      </c>
      <c r="M341" s="73" t="s">
        <v>241</v>
      </c>
      <c r="N341" s="73"/>
      <c r="O341" s="74" t="s">
        <v>1093</v>
      </c>
      <c r="P341" s="74" t="s">
        <v>89</v>
      </c>
    </row>
    <row r="342" spans="1:16">
      <c r="A342" s="26" t="str">
        <f t="shared" si="30"/>
        <v> ORI 127 </v>
      </c>
      <c r="B342" s="14" t="str">
        <f t="shared" si="31"/>
        <v>I</v>
      </c>
      <c r="C342" s="26">
        <f t="shared" si="32"/>
        <v>41217.366999999998</v>
      </c>
      <c r="D342" t="str">
        <f t="shared" si="33"/>
        <v>vis</v>
      </c>
      <c r="E342">
        <f>VLOOKUP(C342,Active!C$21:E$971,3,FALSE)</f>
        <v>13504.00444293691</v>
      </c>
      <c r="F342" s="14" t="s">
        <v>237</v>
      </c>
      <c r="G342" t="str">
        <f t="shared" si="34"/>
        <v>41217.367</v>
      </c>
      <c r="H342" s="26">
        <f t="shared" si="35"/>
        <v>13504</v>
      </c>
      <c r="I342" s="72" t="s">
        <v>1094</v>
      </c>
      <c r="J342" s="73" t="s">
        <v>1095</v>
      </c>
      <c r="K342" s="72">
        <v>13504</v>
      </c>
      <c r="L342" s="72" t="s">
        <v>364</v>
      </c>
      <c r="M342" s="73" t="s">
        <v>241</v>
      </c>
      <c r="N342" s="73"/>
      <c r="O342" s="74" t="s">
        <v>260</v>
      </c>
      <c r="P342" s="74" t="s">
        <v>89</v>
      </c>
    </row>
    <row r="343" spans="1:16">
      <c r="A343" s="26" t="str">
        <f t="shared" si="30"/>
        <v> ORI 127 </v>
      </c>
      <c r="B343" s="14" t="str">
        <f t="shared" si="31"/>
        <v>I</v>
      </c>
      <c r="C343" s="26">
        <f t="shared" si="32"/>
        <v>41221.351000000002</v>
      </c>
      <c r="D343" t="str">
        <f t="shared" si="33"/>
        <v>vis</v>
      </c>
      <c r="E343">
        <f>VLOOKUP(C343,Active!C$21:E$971,3,FALSE)</f>
        <v>13511.006286544836</v>
      </c>
      <c r="F343" s="14" t="s">
        <v>237</v>
      </c>
      <c r="G343" t="str">
        <f t="shared" si="34"/>
        <v>41221.351</v>
      </c>
      <c r="H343" s="26">
        <f t="shared" si="35"/>
        <v>13511</v>
      </c>
      <c r="I343" s="72" t="s">
        <v>1096</v>
      </c>
      <c r="J343" s="73" t="s">
        <v>1097</v>
      </c>
      <c r="K343" s="72">
        <v>13511</v>
      </c>
      <c r="L343" s="72" t="s">
        <v>264</v>
      </c>
      <c r="M343" s="73" t="s">
        <v>241</v>
      </c>
      <c r="N343" s="73"/>
      <c r="O343" s="74" t="s">
        <v>285</v>
      </c>
      <c r="P343" s="74" t="s">
        <v>89</v>
      </c>
    </row>
    <row r="344" spans="1:16">
      <c r="A344" s="26" t="str">
        <f t="shared" si="30"/>
        <v> ORI 129 </v>
      </c>
      <c r="B344" s="14" t="str">
        <f t="shared" si="31"/>
        <v>I</v>
      </c>
      <c r="C344" s="26">
        <f t="shared" si="32"/>
        <v>41225.328999999998</v>
      </c>
      <c r="D344" t="str">
        <f t="shared" si="33"/>
        <v>vis</v>
      </c>
      <c r="E344">
        <f>VLOOKUP(C344,Active!C$21:E$971,3,FALSE)</f>
        <v>13517.997585207553</v>
      </c>
      <c r="F344" s="14" t="s">
        <v>237</v>
      </c>
      <c r="G344" t="str">
        <f t="shared" si="34"/>
        <v>41225.329</v>
      </c>
      <c r="H344" s="26">
        <f t="shared" si="35"/>
        <v>13518</v>
      </c>
      <c r="I344" s="72" t="s">
        <v>1098</v>
      </c>
      <c r="J344" s="73" t="s">
        <v>1099</v>
      </c>
      <c r="K344" s="72">
        <v>13518</v>
      </c>
      <c r="L344" s="72" t="s">
        <v>284</v>
      </c>
      <c r="M344" s="73" t="s">
        <v>241</v>
      </c>
      <c r="N344" s="73"/>
      <c r="O344" s="74" t="s">
        <v>359</v>
      </c>
      <c r="P344" s="74" t="s">
        <v>90</v>
      </c>
    </row>
    <row r="345" spans="1:16">
      <c r="A345" s="26" t="str">
        <f t="shared" si="30"/>
        <v> ORI 129 </v>
      </c>
      <c r="B345" s="14" t="str">
        <f t="shared" si="31"/>
        <v>I</v>
      </c>
      <c r="C345" s="26">
        <f t="shared" si="32"/>
        <v>41233.294999999998</v>
      </c>
      <c r="D345" t="str">
        <f t="shared" si="33"/>
        <v>vis</v>
      </c>
      <c r="E345">
        <f>VLOOKUP(C345,Active!C$21:E$971,3,FALSE)</f>
        <v>13531.997757441659</v>
      </c>
      <c r="F345" s="14" t="s">
        <v>237</v>
      </c>
      <c r="G345" t="str">
        <f t="shared" si="34"/>
        <v>41233.295</v>
      </c>
      <c r="H345" s="26">
        <f t="shared" si="35"/>
        <v>13532</v>
      </c>
      <c r="I345" s="72" t="s">
        <v>1100</v>
      </c>
      <c r="J345" s="73" t="s">
        <v>1101</v>
      </c>
      <c r="K345" s="72">
        <v>13532</v>
      </c>
      <c r="L345" s="72" t="s">
        <v>284</v>
      </c>
      <c r="M345" s="73" t="s">
        <v>241</v>
      </c>
      <c r="N345" s="73"/>
      <c r="O345" s="74" t="s">
        <v>285</v>
      </c>
      <c r="P345" s="74" t="s">
        <v>90</v>
      </c>
    </row>
    <row r="346" spans="1:16">
      <c r="A346" s="26" t="str">
        <f t="shared" si="30"/>
        <v> BBS 1 </v>
      </c>
      <c r="B346" s="14" t="str">
        <f t="shared" si="31"/>
        <v>I</v>
      </c>
      <c r="C346" s="26">
        <f t="shared" si="32"/>
        <v>41291.332999999999</v>
      </c>
      <c r="D346" t="str">
        <f t="shared" si="33"/>
        <v>vis</v>
      </c>
      <c r="E346">
        <f>VLOOKUP(C346,Active!C$21:E$971,3,FALSE)</f>
        <v>13633.999012290136</v>
      </c>
      <c r="F346" s="14" t="s">
        <v>237</v>
      </c>
      <c r="G346" t="str">
        <f t="shared" si="34"/>
        <v>41291.333</v>
      </c>
      <c r="H346" s="26">
        <f t="shared" si="35"/>
        <v>13634</v>
      </c>
      <c r="I346" s="72" t="s">
        <v>1102</v>
      </c>
      <c r="J346" s="73" t="s">
        <v>1103</v>
      </c>
      <c r="K346" s="72">
        <v>13634</v>
      </c>
      <c r="L346" s="72" t="s">
        <v>284</v>
      </c>
      <c r="M346" s="73" t="s">
        <v>241</v>
      </c>
      <c r="N346" s="73"/>
      <c r="O346" s="74" t="s">
        <v>359</v>
      </c>
      <c r="P346" s="74" t="s">
        <v>91</v>
      </c>
    </row>
    <row r="347" spans="1:16">
      <c r="A347" s="26" t="str">
        <f t="shared" si="30"/>
        <v> BBS 1 </v>
      </c>
      <c r="B347" s="14" t="str">
        <f t="shared" si="31"/>
        <v>I</v>
      </c>
      <c r="C347" s="26">
        <f t="shared" si="32"/>
        <v>41299.296999999999</v>
      </c>
      <c r="D347" t="str">
        <f t="shared" si="33"/>
        <v>vis</v>
      </c>
      <c r="E347">
        <f>VLOOKUP(C347,Active!C$21:E$971,3,FALSE)</f>
        <v>13647.99566954251</v>
      </c>
      <c r="F347" s="14" t="s">
        <v>237</v>
      </c>
      <c r="G347" t="str">
        <f t="shared" si="34"/>
        <v>41299.297</v>
      </c>
      <c r="H347" s="26">
        <f t="shared" si="35"/>
        <v>13648</v>
      </c>
      <c r="I347" s="72" t="s">
        <v>1104</v>
      </c>
      <c r="J347" s="73" t="s">
        <v>1105</v>
      </c>
      <c r="K347" s="72">
        <v>13648</v>
      </c>
      <c r="L347" s="72" t="s">
        <v>253</v>
      </c>
      <c r="M347" s="73" t="s">
        <v>241</v>
      </c>
      <c r="N347" s="73"/>
      <c r="O347" s="74" t="s">
        <v>359</v>
      </c>
      <c r="P347" s="74" t="s">
        <v>91</v>
      </c>
    </row>
    <row r="348" spans="1:16">
      <c r="A348" s="26" t="str">
        <f t="shared" si="30"/>
        <v> BBS 3 </v>
      </c>
      <c r="B348" s="14" t="str">
        <f t="shared" si="31"/>
        <v>I</v>
      </c>
      <c r="C348" s="26">
        <f t="shared" si="32"/>
        <v>41490.485999999997</v>
      </c>
      <c r="D348" t="str">
        <f t="shared" si="33"/>
        <v>vis</v>
      </c>
      <c r="E348">
        <f>VLOOKUP(C348,Active!C$21:E$971,3,FALSE)</f>
        <v>13984.008590615351</v>
      </c>
      <c r="F348" s="14" t="s">
        <v>237</v>
      </c>
      <c r="G348" t="str">
        <f t="shared" si="34"/>
        <v>41490.486</v>
      </c>
      <c r="H348" s="26">
        <f t="shared" si="35"/>
        <v>13984</v>
      </c>
      <c r="I348" s="72" t="s">
        <v>1106</v>
      </c>
      <c r="J348" s="73" t="s">
        <v>1107</v>
      </c>
      <c r="K348" s="72">
        <v>13984</v>
      </c>
      <c r="L348" s="72" t="s">
        <v>240</v>
      </c>
      <c r="M348" s="73" t="s">
        <v>241</v>
      </c>
      <c r="N348" s="73"/>
      <c r="O348" s="74" t="s">
        <v>359</v>
      </c>
      <c r="P348" s="74" t="s">
        <v>92</v>
      </c>
    </row>
    <row r="349" spans="1:16">
      <c r="A349" s="26" t="str">
        <f t="shared" si="30"/>
        <v> BBS 4 </v>
      </c>
      <c r="B349" s="14" t="str">
        <f t="shared" si="31"/>
        <v>I</v>
      </c>
      <c r="C349" s="26">
        <f t="shared" si="32"/>
        <v>41506.411</v>
      </c>
      <c r="D349" t="str">
        <f t="shared" si="33"/>
        <v>vis</v>
      </c>
      <c r="E349">
        <f>VLOOKUP(C349,Active!C$21:E$971,3,FALSE)</f>
        <v>14011.996632647508</v>
      </c>
      <c r="F349" s="14" t="s">
        <v>237</v>
      </c>
      <c r="G349" t="str">
        <f t="shared" si="34"/>
        <v>41506.411</v>
      </c>
      <c r="H349" s="26">
        <f t="shared" si="35"/>
        <v>14012</v>
      </c>
      <c r="I349" s="72" t="s">
        <v>1108</v>
      </c>
      <c r="J349" s="73" t="s">
        <v>1109</v>
      </c>
      <c r="K349" s="72">
        <v>14012</v>
      </c>
      <c r="L349" s="72" t="s">
        <v>253</v>
      </c>
      <c r="M349" s="73" t="s">
        <v>241</v>
      </c>
      <c r="N349" s="73"/>
      <c r="O349" s="74" t="s">
        <v>285</v>
      </c>
      <c r="P349" s="74" t="s">
        <v>93</v>
      </c>
    </row>
    <row r="350" spans="1:16">
      <c r="A350" s="26" t="str">
        <f t="shared" si="30"/>
        <v> BBS 4 </v>
      </c>
      <c r="B350" s="14" t="str">
        <f t="shared" si="31"/>
        <v>I</v>
      </c>
      <c r="C350" s="26">
        <f t="shared" si="32"/>
        <v>41511.538999999997</v>
      </c>
      <c r="D350" t="str">
        <f t="shared" si="33"/>
        <v>vis</v>
      </c>
      <c r="E350">
        <f>VLOOKUP(C350,Active!C$21:E$971,3,FALSE)</f>
        <v>14021.009045805486</v>
      </c>
      <c r="F350" s="14" t="s">
        <v>237</v>
      </c>
      <c r="G350" t="str">
        <f t="shared" si="34"/>
        <v>41511.539</v>
      </c>
      <c r="H350" s="26">
        <f t="shared" si="35"/>
        <v>14021</v>
      </c>
      <c r="I350" s="72" t="s">
        <v>1110</v>
      </c>
      <c r="J350" s="73" t="s">
        <v>1111</v>
      </c>
      <c r="K350" s="72">
        <v>14021</v>
      </c>
      <c r="L350" s="72" t="s">
        <v>240</v>
      </c>
      <c r="M350" s="73" t="s">
        <v>241</v>
      </c>
      <c r="N350" s="73"/>
      <c r="O350" s="74" t="s">
        <v>285</v>
      </c>
      <c r="P350" s="74" t="s">
        <v>93</v>
      </c>
    </row>
    <row r="351" spans="1:16">
      <c r="A351" s="26" t="str">
        <f t="shared" si="30"/>
        <v> BBS 5 </v>
      </c>
      <c r="B351" s="14" t="str">
        <f t="shared" si="31"/>
        <v>I</v>
      </c>
      <c r="C351" s="26">
        <f t="shared" si="32"/>
        <v>41555.349000000002</v>
      </c>
      <c r="D351" t="str">
        <f t="shared" si="33"/>
        <v>vis</v>
      </c>
      <c r="E351">
        <f>VLOOKUP(C351,Active!C$21:E$971,3,FALSE)</f>
        <v>14098.004720620474</v>
      </c>
      <c r="F351" s="14" t="s">
        <v>237</v>
      </c>
      <c r="G351" t="str">
        <f t="shared" si="34"/>
        <v>41555.349</v>
      </c>
      <c r="H351" s="26">
        <f t="shared" si="35"/>
        <v>14098</v>
      </c>
      <c r="I351" s="72" t="s">
        <v>1112</v>
      </c>
      <c r="J351" s="73" t="s">
        <v>1113</v>
      </c>
      <c r="K351" s="72">
        <v>14098</v>
      </c>
      <c r="L351" s="72" t="s">
        <v>364</v>
      </c>
      <c r="M351" s="73" t="s">
        <v>241</v>
      </c>
      <c r="N351" s="73"/>
      <c r="O351" s="74" t="s">
        <v>279</v>
      </c>
      <c r="P351" s="74" t="s">
        <v>94</v>
      </c>
    </row>
    <row r="352" spans="1:16">
      <c r="A352" s="26" t="str">
        <f t="shared" si="30"/>
        <v> BBS 5 </v>
      </c>
      <c r="B352" s="14" t="str">
        <f t="shared" si="31"/>
        <v>I</v>
      </c>
      <c r="C352" s="26">
        <f t="shared" si="32"/>
        <v>41556.478999999999</v>
      </c>
      <c r="D352" t="str">
        <f t="shared" si="33"/>
        <v>vis</v>
      </c>
      <c r="E352">
        <f>VLOOKUP(C352,Active!C$21:E$971,3,FALSE)</f>
        <v>14099.990685298417</v>
      </c>
      <c r="F352" s="14" t="s">
        <v>237</v>
      </c>
      <c r="G352" t="str">
        <f t="shared" si="34"/>
        <v>41556.479</v>
      </c>
      <c r="H352" s="26">
        <f t="shared" si="35"/>
        <v>14100</v>
      </c>
      <c r="I352" s="72" t="s">
        <v>1114</v>
      </c>
      <c r="J352" s="73" t="s">
        <v>1115</v>
      </c>
      <c r="K352" s="72">
        <v>14100</v>
      </c>
      <c r="L352" s="72" t="s">
        <v>246</v>
      </c>
      <c r="M352" s="73" t="s">
        <v>241</v>
      </c>
      <c r="N352" s="73"/>
      <c r="O352" s="74" t="s">
        <v>359</v>
      </c>
      <c r="P352" s="74" t="s">
        <v>94</v>
      </c>
    </row>
    <row r="353" spans="1:16">
      <c r="A353" s="26" t="str">
        <f t="shared" si="30"/>
        <v> AVSJ 5.40 </v>
      </c>
      <c r="B353" s="14" t="str">
        <f t="shared" si="31"/>
        <v>I</v>
      </c>
      <c r="C353" s="26">
        <f t="shared" si="32"/>
        <v>41561.597000000002</v>
      </c>
      <c r="D353" t="str">
        <f t="shared" si="33"/>
        <v>vis</v>
      </c>
      <c r="E353">
        <f>VLOOKUP(C353,Active!C$21:E$971,3,FALSE)</f>
        <v>14108.98552354775</v>
      </c>
      <c r="F353" s="14" t="s">
        <v>237</v>
      </c>
      <c r="G353" t="str">
        <f t="shared" si="34"/>
        <v>41561.597</v>
      </c>
      <c r="H353" s="26">
        <f t="shared" si="35"/>
        <v>14109</v>
      </c>
      <c r="I353" s="72" t="s">
        <v>1116</v>
      </c>
      <c r="J353" s="73" t="s">
        <v>1117</v>
      </c>
      <c r="K353" s="72">
        <v>14109</v>
      </c>
      <c r="L353" s="72" t="s">
        <v>267</v>
      </c>
      <c r="M353" s="73" t="s">
        <v>241</v>
      </c>
      <c r="N353" s="73"/>
      <c r="O353" s="74" t="s">
        <v>1041</v>
      </c>
      <c r="P353" s="74" t="s">
        <v>82</v>
      </c>
    </row>
    <row r="354" spans="1:16">
      <c r="A354" s="26" t="str">
        <f t="shared" si="30"/>
        <v> AVSJ 5.40 </v>
      </c>
      <c r="B354" s="14" t="str">
        <f t="shared" si="31"/>
        <v>I</v>
      </c>
      <c r="C354" s="26">
        <f t="shared" si="32"/>
        <v>41564.449999999997</v>
      </c>
      <c r="D354" t="str">
        <f t="shared" si="33"/>
        <v>vis</v>
      </c>
      <c r="E354">
        <f>VLOOKUP(C354,Active!C$21:E$971,3,FALSE)</f>
        <v>14113.999644986845</v>
      </c>
      <c r="F354" s="14" t="s">
        <v>237</v>
      </c>
      <c r="G354" t="str">
        <f t="shared" si="34"/>
        <v>41564.450</v>
      </c>
      <c r="H354" s="26">
        <f t="shared" si="35"/>
        <v>14114</v>
      </c>
      <c r="I354" s="72" t="s">
        <v>1118</v>
      </c>
      <c r="J354" s="73" t="s">
        <v>1119</v>
      </c>
      <c r="K354" s="72">
        <v>14114</v>
      </c>
      <c r="L354" s="72" t="s">
        <v>250</v>
      </c>
      <c r="M354" s="73" t="s">
        <v>241</v>
      </c>
      <c r="N354" s="73"/>
      <c r="O354" s="74" t="s">
        <v>388</v>
      </c>
      <c r="P354" s="74" t="s">
        <v>82</v>
      </c>
    </row>
    <row r="355" spans="1:16">
      <c r="A355" s="26" t="str">
        <f t="shared" si="30"/>
        <v> BBS 5 </v>
      </c>
      <c r="B355" s="14" t="str">
        <f t="shared" si="31"/>
        <v>I</v>
      </c>
      <c r="C355" s="26">
        <f t="shared" si="32"/>
        <v>41580.385999999999</v>
      </c>
      <c r="D355" t="str">
        <f t="shared" si="33"/>
        <v>vis</v>
      </c>
      <c r="E355">
        <f>VLOOKUP(C355,Active!C$21:E$971,3,FALSE)</f>
        <v>14142.007019418519</v>
      </c>
      <c r="F355" s="14" t="s">
        <v>237</v>
      </c>
      <c r="G355" t="str">
        <f t="shared" si="34"/>
        <v>41580.386</v>
      </c>
      <c r="H355" s="26">
        <f t="shared" si="35"/>
        <v>14142</v>
      </c>
      <c r="I355" s="72" t="s">
        <v>1120</v>
      </c>
      <c r="J355" s="73" t="s">
        <v>1121</v>
      </c>
      <c r="K355" s="72">
        <v>14142</v>
      </c>
      <c r="L355" s="72" t="s">
        <v>264</v>
      </c>
      <c r="M355" s="73" t="s">
        <v>241</v>
      </c>
      <c r="N355" s="73"/>
      <c r="O355" s="74" t="s">
        <v>359</v>
      </c>
      <c r="P355" s="74" t="s">
        <v>94</v>
      </c>
    </row>
    <row r="356" spans="1:16">
      <c r="A356" s="26" t="str">
        <f t="shared" si="30"/>
        <v> BBS 6 </v>
      </c>
      <c r="B356" s="14" t="str">
        <f t="shared" si="31"/>
        <v>I</v>
      </c>
      <c r="C356" s="26">
        <f t="shared" si="32"/>
        <v>41592.317000000003</v>
      </c>
      <c r="D356" t="str">
        <f t="shared" si="33"/>
        <v>vis</v>
      </c>
      <c r="E356">
        <f>VLOOKUP(C356,Active!C$21:E$971,3,FALSE)</f>
        <v>14162.975642934107</v>
      </c>
      <c r="F356" s="14" t="s">
        <v>237</v>
      </c>
      <c r="G356" t="str">
        <f t="shared" si="34"/>
        <v>41592.317</v>
      </c>
      <c r="H356" s="26">
        <f t="shared" si="35"/>
        <v>14163</v>
      </c>
      <c r="I356" s="72" t="s">
        <v>1122</v>
      </c>
      <c r="J356" s="73" t="s">
        <v>1123</v>
      </c>
      <c r="K356" s="72">
        <v>14163</v>
      </c>
      <c r="L356" s="72" t="s">
        <v>1124</v>
      </c>
      <c r="M356" s="73" t="s">
        <v>241</v>
      </c>
      <c r="N356" s="73"/>
      <c r="O356" s="74" t="s">
        <v>279</v>
      </c>
      <c r="P356" s="74" t="s">
        <v>95</v>
      </c>
    </row>
    <row r="357" spans="1:16">
      <c r="A357" s="26" t="str">
        <f t="shared" si="30"/>
        <v> BBS 6 </v>
      </c>
      <c r="B357" s="14" t="str">
        <f t="shared" si="31"/>
        <v>I</v>
      </c>
      <c r="C357" s="26">
        <f t="shared" si="32"/>
        <v>41592.332000000002</v>
      </c>
      <c r="D357" t="str">
        <f t="shared" si="33"/>
        <v>vis</v>
      </c>
      <c r="E357">
        <f>VLOOKUP(C357,Active!C$21:E$971,3,FALSE)</f>
        <v>14163.002005297087</v>
      </c>
      <c r="F357" s="14" t="s">
        <v>237</v>
      </c>
      <c r="G357" t="str">
        <f t="shared" si="34"/>
        <v>41592.332</v>
      </c>
      <c r="H357" s="26">
        <f t="shared" si="35"/>
        <v>14163</v>
      </c>
      <c r="I357" s="72" t="s">
        <v>1125</v>
      </c>
      <c r="J357" s="73" t="s">
        <v>1126</v>
      </c>
      <c r="K357" s="72">
        <v>14163</v>
      </c>
      <c r="L357" s="72" t="s">
        <v>324</v>
      </c>
      <c r="M357" s="73" t="s">
        <v>241</v>
      </c>
      <c r="N357" s="73"/>
      <c r="O357" s="74" t="s">
        <v>359</v>
      </c>
      <c r="P357" s="74" t="s">
        <v>95</v>
      </c>
    </row>
    <row r="358" spans="1:16">
      <c r="A358" s="26" t="str">
        <f t="shared" si="30"/>
        <v> AVSJ 5.40 </v>
      </c>
      <c r="B358" s="14" t="str">
        <f t="shared" si="31"/>
        <v>I</v>
      </c>
      <c r="C358" s="26">
        <f t="shared" si="32"/>
        <v>41596.315000000002</v>
      </c>
      <c r="D358" t="str">
        <f t="shared" si="33"/>
        <v>vis</v>
      </c>
      <c r="E358">
        <f>VLOOKUP(C358,Active!C$21:E$971,3,FALSE)</f>
        <v>14170.002091414139</v>
      </c>
      <c r="F358" s="14" t="s">
        <v>237</v>
      </c>
      <c r="G358" t="str">
        <f t="shared" si="34"/>
        <v>41596.315</v>
      </c>
      <c r="H358" s="26">
        <f t="shared" si="35"/>
        <v>14170</v>
      </c>
      <c r="I358" s="72" t="s">
        <v>1127</v>
      </c>
      <c r="J358" s="73" t="s">
        <v>1128</v>
      </c>
      <c r="K358" s="72">
        <v>14170</v>
      </c>
      <c r="L358" s="72" t="s">
        <v>324</v>
      </c>
      <c r="M358" s="73" t="s">
        <v>241</v>
      </c>
      <c r="N358" s="73"/>
      <c r="O358" s="74" t="s">
        <v>388</v>
      </c>
      <c r="P358" s="74" t="s">
        <v>82</v>
      </c>
    </row>
    <row r="359" spans="1:16">
      <c r="A359" s="26" t="str">
        <f t="shared" si="30"/>
        <v> AVSJ 5.40 </v>
      </c>
      <c r="B359" s="14" t="str">
        <f t="shared" si="31"/>
        <v>I</v>
      </c>
      <c r="C359" s="26">
        <f t="shared" si="32"/>
        <v>41604.275000000001</v>
      </c>
      <c r="D359" t="str">
        <f t="shared" si="33"/>
        <v>vis</v>
      </c>
      <c r="E359">
        <f>VLOOKUP(C359,Active!C$21:E$971,3,FALSE)</f>
        <v>14183.99171870305</v>
      </c>
      <c r="F359" s="14" t="s">
        <v>237</v>
      </c>
      <c r="G359" t="str">
        <f t="shared" si="34"/>
        <v>41604.275</v>
      </c>
      <c r="H359" s="26">
        <f t="shared" si="35"/>
        <v>14184</v>
      </c>
      <c r="I359" s="72" t="s">
        <v>1129</v>
      </c>
      <c r="J359" s="73" t="s">
        <v>1130</v>
      </c>
      <c r="K359" s="72">
        <v>14184</v>
      </c>
      <c r="L359" s="72" t="s">
        <v>246</v>
      </c>
      <c r="M359" s="73" t="s">
        <v>241</v>
      </c>
      <c r="N359" s="73"/>
      <c r="O359" s="74" t="s">
        <v>388</v>
      </c>
      <c r="P359" s="74" t="s">
        <v>82</v>
      </c>
    </row>
    <row r="360" spans="1:16">
      <c r="A360" s="26" t="str">
        <f t="shared" si="30"/>
        <v> BBS 6 </v>
      </c>
      <c r="B360" s="14" t="str">
        <f t="shared" si="31"/>
        <v>I</v>
      </c>
      <c r="C360" s="26">
        <f t="shared" si="32"/>
        <v>41637.277999999998</v>
      </c>
      <c r="D360" t="str">
        <f t="shared" si="33"/>
        <v>vis</v>
      </c>
      <c r="E360">
        <f>VLOOKUP(C360,Active!C$21:E$971,3,FALSE)</f>
        <v>14241.994189735202</v>
      </c>
      <c r="F360" s="14" t="s">
        <v>237</v>
      </c>
      <c r="G360" t="str">
        <f t="shared" si="34"/>
        <v>41637.278</v>
      </c>
      <c r="H360" s="26">
        <f t="shared" si="35"/>
        <v>14242</v>
      </c>
      <c r="I360" s="72" t="s">
        <v>1131</v>
      </c>
      <c r="J360" s="73" t="s">
        <v>1132</v>
      </c>
      <c r="K360" s="72">
        <v>14242</v>
      </c>
      <c r="L360" s="72" t="s">
        <v>310</v>
      </c>
      <c r="M360" s="73" t="s">
        <v>241</v>
      </c>
      <c r="N360" s="73"/>
      <c r="O360" s="74" t="s">
        <v>285</v>
      </c>
      <c r="P360" s="74" t="s">
        <v>95</v>
      </c>
    </row>
    <row r="361" spans="1:16">
      <c r="A361" s="26" t="str">
        <f t="shared" si="30"/>
        <v> BBS 10 </v>
      </c>
      <c r="B361" s="14" t="str">
        <f t="shared" si="31"/>
        <v>I</v>
      </c>
      <c r="C361" s="26">
        <f t="shared" si="32"/>
        <v>41845.534</v>
      </c>
      <c r="D361" t="str">
        <f t="shared" si="33"/>
        <v>vis</v>
      </c>
      <c r="E361">
        <f>VLOOKUP(C361,Active!C$21:E$971,3,FALSE)</f>
        <v>14608.002207408532</v>
      </c>
      <c r="F361" s="14" t="s">
        <v>237</v>
      </c>
      <c r="G361" t="str">
        <f t="shared" si="34"/>
        <v>41845.534</v>
      </c>
      <c r="H361" s="26">
        <f t="shared" si="35"/>
        <v>14608</v>
      </c>
      <c r="I361" s="72" t="s">
        <v>1133</v>
      </c>
      <c r="J361" s="73" t="s">
        <v>1134</v>
      </c>
      <c r="K361" s="72">
        <v>14608</v>
      </c>
      <c r="L361" s="72" t="s">
        <v>324</v>
      </c>
      <c r="M361" s="73" t="s">
        <v>241</v>
      </c>
      <c r="N361" s="73"/>
      <c r="O361" s="74" t="s">
        <v>285</v>
      </c>
      <c r="P361" s="74" t="s">
        <v>96</v>
      </c>
    </row>
    <row r="362" spans="1:16">
      <c r="A362" s="26" t="str">
        <f t="shared" si="30"/>
        <v> BBS 10 </v>
      </c>
      <c r="B362" s="14" t="str">
        <f t="shared" si="31"/>
        <v>I</v>
      </c>
      <c r="C362" s="26">
        <f t="shared" si="32"/>
        <v>41849.514999999999</v>
      </c>
      <c r="D362" t="str">
        <f t="shared" si="33"/>
        <v>vis</v>
      </c>
      <c r="E362">
        <f>VLOOKUP(C362,Active!C$21:E$971,3,FALSE)</f>
        <v>14614.998778543853</v>
      </c>
      <c r="F362" s="14" t="s">
        <v>237</v>
      </c>
      <c r="G362" t="str">
        <f t="shared" si="34"/>
        <v>41849.515</v>
      </c>
      <c r="H362" s="26">
        <f t="shared" si="35"/>
        <v>14615</v>
      </c>
      <c r="I362" s="72" t="s">
        <v>1135</v>
      </c>
      <c r="J362" s="73" t="s">
        <v>1136</v>
      </c>
      <c r="K362" s="72">
        <v>14615</v>
      </c>
      <c r="L362" s="72" t="s">
        <v>284</v>
      </c>
      <c r="M362" s="73" t="s">
        <v>241</v>
      </c>
      <c r="N362" s="73"/>
      <c r="O362" s="74" t="s">
        <v>359</v>
      </c>
      <c r="P362" s="74" t="s">
        <v>96</v>
      </c>
    </row>
    <row r="363" spans="1:16">
      <c r="A363" s="26" t="str">
        <f t="shared" si="30"/>
        <v> BBS 10 </v>
      </c>
      <c r="B363" s="14" t="str">
        <f t="shared" si="31"/>
        <v>I</v>
      </c>
      <c r="C363" s="26">
        <f t="shared" si="32"/>
        <v>41853.497000000003</v>
      </c>
      <c r="D363" t="str">
        <f t="shared" si="33"/>
        <v>vis</v>
      </c>
      <c r="E363">
        <f>VLOOKUP(C363,Active!C$21:E$971,3,FALSE)</f>
        <v>14621.997107170046</v>
      </c>
      <c r="F363" s="14" t="s">
        <v>237</v>
      </c>
      <c r="G363" t="str">
        <f t="shared" si="34"/>
        <v>41853.497</v>
      </c>
      <c r="H363" s="26">
        <f t="shared" si="35"/>
        <v>14622</v>
      </c>
      <c r="I363" s="72" t="s">
        <v>1137</v>
      </c>
      <c r="J363" s="73" t="s">
        <v>1138</v>
      </c>
      <c r="K363" s="72">
        <v>14622</v>
      </c>
      <c r="L363" s="72" t="s">
        <v>253</v>
      </c>
      <c r="M363" s="73" t="s">
        <v>241</v>
      </c>
      <c r="N363" s="73"/>
      <c r="O363" s="74" t="s">
        <v>359</v>
      </c>
      <c r="P363" s="74" t="s">
        <v>96</v>
      </c>
    </row>
    <row r="364" spans="1:16">
      <c r="A364" s="26" t="str">
        <f t="shared" si="30"/>
        <v> BBS 10 </v>
      </c>
      <c r="B364" s="14" t="str">
        <f t="shared" si="31"/>
        <v>I</v>
      </c>
      <c r="C364" s="26">
        <f t="shared" si="32"/>
        <v>41853.5</v>
      </c>
      <c r="D364" t="str">
        <f t="shared" si="33"/>
        <v>vis</v>
      </c>
      <c r="E364">
        <f>VLOOKUP(C364,Active!C$21:E$971,3,FALSE)</f>
        <v>14622.002379642638</v>
      </c>
      <c r="F364" s="14" t="s">
        <v>237</v>
      </c>
      <c r="G364" t="str">
        <f t="shared" si="34"/>
        <v>41853.500</v>
      </c>
      <c r="H364" s="26">
        <f t="shared" si="35"/>
        <v>14622</v>
      </c>
      <c r="I364" s="72" t="s">
        <v>1139</v>
      </c>
      <c r="J364" s="73" t="s">
        <v>1140</v>
      </c>
      <c r="K364" s="72">
        <v>14622</v>
      </c>
      <c r="L364" s="72" t="s">
        <v>324</v>
      </c>
      <c r="M364" s="73" t="s">
        <v>241</v>
      </c>
      <c r="N364" s="73"/>
      <c r="O364" s="74" t="s">
        <v>285</v>
      </c>
      <c r="P364" s="74" t="s">
        <v>96</v>
      </c>
    </row>
    <row r="365" spans="1:16">
      <c r="A365" s="26" t="str">
        <f t="shared" si="30"/>
        <v> BBS 10 </v>
      </c>
      <c r="B365" s="14" t="str">
        <f t="shared" si="31"/>
        <v>I</v>
      </c>
      <c r="C365" s="26">
        <f t="shared" si="32"/>
        <v>41866.584999999999</v>
      </c>
      <c r="D365" t="str">
        <f t="shared" si="33"/>
        <v>vis</v>
      </c>
      <c r="E365">
        <f>VLOOKUP(C365,Active!C$21:E$971,3,FALSE)</f>
        <v>14644.999147616934</v>
      </c>
      <c r="F365" s="14" t="s">
        <v>237</v>
      </c>
      <c r="G365" t="str">
        <f t="shared" si="34"/>
        <v>41866.585</v>
      </c>
      <c r="H365" s="26">
        <f t="shared" si="35"/>
        <v>14645</v>
      </c>
      <c r="I365" s="72" t="s">
        <v>1141</v>
      </c>
      <c r="J365" s="73" t="s">
        <v>1142</v>
      </c>
      <c r="K365" s="72">
        <v>14645</v>
      </c>
      <c r="L365" s="72" t="s">
        <v>250</v>
      </c>
      <c r="M365" s="73" t="s">
        <v>241</v>
      </c>
      <c r="N365" s="73"/>
      <c r="O365" s="74" t="s">
        <v>285</v>
      </c>
      <c r="P365" s="74" t="s">
        <v>96</v>
      </c>
    </row>
    <row r="366" spans="1:16">
      <c r="A366" s="26" t="str">
        <f t="shared" si="30"/>
        <v> BBS 10 </v>
      </c>
      <c r="B366" s="14" t="str">
        <f t="shared" si="31"/>
        <v>I</v>
      </c>
      <c r="C366" s="26">
        <f t="shared" si="32"/>
        <v>41869.432999999997</v>
      </c>
      <c r="D366" t="str">
        <f t="shared" si="33"/>
        <v>vis</v>
      </c>
      <c r="E366">
        <f>VLOOKUP(C366,Active!C$21:E$971,3,FALSE)</f>
        <v>14650.004481601707</v>
      </c>
      <c r="F366" s="14" t="s">
        <v>237</v>
      </c>
      <c r="G366" t="str">
        <f t="shared" si="34"/>
        <v>41869.433</v>
      </c>
      <c r="H366" s="26">
        <f t="shared" si="35"/>
        <v>14650</v>
      </c>
      <c r="I366" s="72" t="s">
        <v>1143</v>
      </c>
      <c r="J366" s="73" t="s">
        <v>1144</v>
      </c>
      <c r="K366" s="72">
        <v>14650</v>
      </c>
      <c r="L366" s="72" t="s">
        <v>364</v>
      </c>
      <c r="M366" s="73" t="s">
        <v>241</v>
      </c>
      <c r="N366" s="73"/>
      <c r="O366" s="74" t="s">
        <v>285</v>
      </c>
      <c r="P366" s="74" t="s">
        <v>96</v>
      </c>
    </row>
    <row r="367" spans="1:16">
      <c r="A367" s="26" t="str">
        <f t="shared" si="30"/>
        <v> BBS 11 </v>
      </c>
      <c r="B367" s="14" t="str">
        <f t="shared" si="31"/>
        <v>I</v>
      </c>
      <c r="C367" s="26">
        <f t="shared" si="32"/>
        <v>41918.357000000004</v>
      </c>
      <c r="D367" t="str">
        <f t="shared" si="33"/>
        <v>vis</v>
      </c>
      <c r="E367">
        <f>VLOOKUP(C367,Active!C$21:E$971,3,FALSE)</f>
        <v>14735.987964702565</v>
      </c>
      <c r="F367" s="14" t="s">
        <v>237</v>
      </c>
      <c r="G367" t="str">
        <f t="shared" si="34"/>
        <v>41918.357</v>
      </c>
      <c r="H367" s="26">
        <f t="shared" si="35"/>
        <v>14736</v>
      </c>
      <c r="I367" s="72" t="s">
        <v>1145</v>
      </c>
      <c r="J367" s="73" t="s">
        <v>1146</v>
      </c>
      <c r="K367" s="72">
        <v>14736</v>
      </c>
      <c r="L367" s="72" t="s">
        <v>412</v>
      </c>
      <c r="M367" s="73" t="s">
        <v>241</v>
      </c>
      <c r="N367" s="73"/>
      <c r="O367" s="74" t="s">
        <v>285</v>
      </c>
      <c r="P367" s="74" t="s">
        <v>97</v>
      </c>
    </row>
    <row r="368" spans="1:16">
      <c r="A368" s="26" t="str">
        <f t="shared" si="30"/>
        <v> BBS 11 </v>
      </c>
      <c r="B368" s="14" t="str">
        <f t="shared" si="31"/>
        <v>I</v>
      </c>
      <c r="C368" s="26">
        <f t="shared" si="32"/>
        <v>41918.360999999997</v>
      </c>
      <c r="D368" t="str">
        <f t="shared" si="33"/>
        <v>vis</v>
      </c>
      <c r="E368">
        <f>VLOOKUP(C368,Active!C$21:E$971,3,FALSE)</f>
        <v>14735.994994666016</v>
      </c>
      <c r="F368" s="14" t="s">
        <v>237</v>
      </c>
      <c r="G368" t="str">
        <f t="shared" si="34"/>
        <v>41918.361</v>
      </c>
      <c r="H368" s="26">
        <f t="shared" si="35"/>
        <v>14736</v>
      </c>
      <c r="I368" s="72" t="s">
        <v>1147</v>
      </c>
      <c r="J368" s="73" t="s">
        <v>1148</v>
      </c>
      <c r="K368" s="72">
        <v>14736</v>
      </c>
      <c r="L368" s="72" t="s">
        <v>310</v>
      </c>
      <c r="M368" s="73" t="s">
        <v>241</v>
      </c>
      <c r="N368" s="73"/>
      <c r="O368" s="74" t="s">
        <v>260</v>
      </c>
      <c r="P368" s="74" t="s">
        <v>97</v>
      </c>
    </row>
    <row r="369" spans="1:16">
      <c r="A369" s="26" t="str">
        <f t="shared" si="30"/>
        <v> AVSJ 5.89 </v>
      </c>
      <c r="B369" s="14" t="str">
        <f t="shared" si="31"/>
        <v>I</v>
      </c>
      <c r="C369" s="26">
        <f t="shared" si="32"/>
        <v>41986.644</v>
      </c>
      <c r="D369" t="str">
        <f t="shared" si="33"/>
        <v>vis</v>
      </c>
      <c r="E369">
        <f>VLOOKUP(C369,Active!C$21:E$971,3,FALSE)</f>
        <v>14856.001743430945</v>
      </c>
      <c r="F369" s="14" t="s">
        <v>237</v>
      </c>
      <c r="G369" t="str">
        <f t="shared" si="34"/>
        <v>41986.644</v>
      </c>
      <c r="H369" s="26">
        <f t="shared" si="35"/>
        <v>14856</v>
      </c>
      <c r="I369" s="72" t="s">
        <v>1149</v>
      </c>
      <c r="J369" s="73" t="s">
        <v>1150</v>
      </c>
      <c r="K369" s="72">
        <v>14856</v>
      </c>
      <c r="L369" s="72" t="s">
        <v>324</v>
      </c>
      <c r="M369" s="73" t="s">
        <v>241</v>
      </c>
      <c r="N369" s="73"/>
      <c r="O369" s="74" t="s">
        <v>1151</v>
      </c>
      <c r="P369" s="74" t="s">
        <v>99</v>
      </c>
    </row>
    <row r="370" spans="1:16">
      <c r="A370" s="26" t="str">
        <f t="shared" si="30"/>
        <v> BBS 12 </v>
      </c>
      <c r="B370" s="14" t="str">
        <f t="shared" si="31"/>
        <v>I</v>
      </c>
      <c r="C370" s="26">
        <f t="shared" si="32"/>
        <v>42004.28</v>
      </c>
      <c r="D370" t="str">
        <f t="shared" si="33"/>
        <v>vis</v>
      </c>
      <c r="E370">
        <f>VLOOKUP(C370,Active!C$21:E$971,3,FALSE)</f>
        <v>14886.996852333863</v>
      </c>
      <c r="F370" s="14" t="s">
        <v>237</v>
      </c>
      <c r="G370" t="str">
        <f t="shared" si="34"/>
        <v>42004.280</v>
      </c>
      <c r="H370" s="26">
        <f t="shared" si="35"/>
        <v>14887</v>
      </c>
      <c r="I370" s="72" t="s">
        <v>1152</v>
      </c>
      <c r="J370" s="73" t="s">
        <v>1153</v>
      </c>
      <c r="K370" s="72">
        <v>14887</v>
      </c>
      <c r="L370" s="72" t="s">
        <v>253</v>
      </c>
      <c r="M370" s="73" t="s">
        <v>241</v>
      </c>
      <c r="N370" s="73"/>
      <c r="O370" s="74" t="s">
        <v>359</v>
      </c>
      <c r="P370" s="74" t="s">
        <v>100</v>
      </c>
    </row>
    <row r="371" spans="1:16">
      <c r="A371" s="26" t="str">
        <f t="shared" si="30"/>
        <v> AVSJ 5.89 </v>
      </c>
      <c r="B371" s="14" t="str">
        <f t="shared" si="31"/>
        <v>I</v>
      </c>
      <c r="C371" s="26">
        <f t="shared" si="32"/>
        <v>42006.559000000001</v>
      </c>
      <c r="D371" t="str">
        <f t="shared" si="33"/>
        <v>vis</v>
      </c>
      <c r="E371">
        <f>VLOOKUP(C371,Active!C$21:E$971,3,FALSE)</f>
        <v>14891.002174016208</v>
      </c>
      <c r="F371" s="14" t="s">
        <v>237</v>
      </c>
      <c r="G371" t="str">
        <f t="shared" si="34"/>
        <v>42006.559</v>
      </c>
      <c r="H371" s="26">
        <f t="shared" si="35"/>
        <v>14891</v>
      </c>
      <c r="I371" s="72" t="s">
        <v>1154</v>
      </c>
      <c r="J371" s="73" t="s">
        <v>1155</v>
      </c>
      <c r="K371" s="72">
        <v>14891</v>
      </c>
      <c r="L371" s="72" t="s">
        <v>324</v>
      </c>
      <c r="M371" s="73" t="s">
        <v>241</v>
      </c>
      <c r="N371" s="73"/>
      <c r="O371" s="74" t="s">
        <v>1151</v>
      </c>
      <c r="P371" s="74" t="s">
        <v>99</v>
      </c>
    </row>
    <row r="372" spans="1:16">
      <c r="A372" s="26" t="str">
        <f t="shared" si="30"/>
        <v> BBS 12 </v>
      </c>
      <c r="B372" s="14" t="str">
        <f t="shared" si="31"/>
        <v>I</v>
      </c>
      <c r="C372" s="26">
        <f t="shared" si="32"/>
        <v>42009.396999999997</v>
      </c>
      <c r="D372" t="str">
        <f t="shared" si="33"/>
        <v>vis</v>
      </c>
      <c r="E372">
        <f>VLOOKUP(C372,Active!C$21:E$971,3,FALSE)</f>
        <v>14895.989933092324</v>
      </c>
      <c r="F372" s="14" t="s">
        <v>237</v>
      </c>
      <c r="G372" t="str">
        <f t="shared" si="34"/>
        <v>42009.397</v>
      </c>
      <c r="H372" s="26">
        <f t="shared" si="35"/>
        <v>14896</v>
      </c>
      <c r="I372" s="72" t="s">
        <v>1156</v>
      </c>
      <c r="J372" s="73" t="s">
        <v>1157</v>
      </c>
      <c r="K372" s="72">
        <v>14896</v>
      </c>
      <c r="L372" s="72" t="s">
        <v>333</v>
      </c>
      <c r="M372" s="73" t="s">
        <v>241</v>
      </c>
      <c r="N372" s="73"/>
      <c r="O372" s="74" t="s">
        <v>359</v>
      </c>
      <c r="P372" s="74" t="s">
        <v>100</v>
      </c>
    </row>
    <row r="373" spans="1:16">
      <c r="A373" s="26" t="str">
        <f t="shared" si="30"/>
        <v> AVSJ 5.89 </v>
      </c>
      <c r="B373" s="14" t="str">
        <f t="shared" si="31"/>
        <v>I</v>
      </c>
      <c r="C373" s="26">
        <f t="shared" si="32"/>
        <v>42039.553</v>
      </c>
      <c r="D373" t="str">
        <f t="shared" si="33"/>
        <v>vis</v>
      </c>
      <c r="E373">
        <f>VLOOKUP(C373,Active!C$21:E$971,3,FALSE)</f>
        <v>14948.988827630574</v>
      </c>
      <c r="F373" s="14" t="s">
        <v>237</v>
      </c>
      <c r="G373" t="str">
        <f t="shared" si="34"/>
        <v>42039.553</v>
      </c>
      <c r="H373" s="26">
        <f t="shared" si="35"/>
        <v>14949</v>
      </c>
      <c r="I373" s="72" t="s">
        <v>1158</v>
      </c>
      <c r="J373" s="73" t="s">
        <v>1159</v>
      </c>
      <c r="K373" s="72">
        <v>14949</v>
      </c>
      <c r="L373" s="72" t="s">
        <v>333</v>
      </c>
      <c r="M373" s="73" t="s">
        <v>241</v>
      </c>
      <c r="N373" s="73"/>
      <c r="O373" s="74" t="s">
        <v>1151</v>
      </c>
      <c r="P373" s="74" t="s">
        <v>99</v>
      </c>
    </row>
    <row r="374" spans="1:16">
      <c r="A374" s="26" t="str">
        <f t="shared" si="30"/>
        <v> AVSJ 6.32 </v>
      </c>
      <c r="B374" s="14" t="str">
        <f t="shared" si="31"/>
        <v>I</v>
      </c>
      <c r="C374" s="26">
        <f t="shared" si="32"/>
        <v>42250.654000000002</v>
      </c>
      <c r="D374" t="str">
        <f t="shared" si="33"/>
        <v>vis</v>
      </c>
      <c r="E374">
        <f>VLOOKUP(C374,Active!C$21:E$971,3,FALSE)</f>
        <v>15319.996906816086</v>
      </c>
      <c r="F374" s="14" t="s">
        <v>237</v>
      </c>
      <c r="G374" t="str">
        <f t="shared" si="34"/>
        <v>42250.654</v>
      </c>
      <c r="H374" s="26">
        <f t="shared" si="35"/>
        <v>15320</v>
      </c>
      <c r="I374" s="72" t="s">
        <v>1160</v>
      </c>
      <c r="J374" s="73" t="s">
        <v>1161</v>
      </c>
      <c r="K374" s="72">
        <v>15320</v>
      </c>
      <c r="L374" s="72" t="s">
        <v>253</v>
      </c>
      <c r="M374" s="73" t="s">
        <v>241</v>
      </c>
      <c r="N374" s="73"/>
      <c r="O374" s="74" t="s">
        <v>1162</v>
      </c>
      <c r="P374" s="74" t="s">
        <v>101</v>
      </c>
    </row>
    <row r="375" spans="1:16">
      <c r="A375" s="26" t="str">
        <f t="shared" si="30"/>
        <v> BBS 17 </v>
      </c>
      <c r="B375" s="14" t="str">
        <f t="shared" si="31"/>
        <v>I</v>
      </c>
      <c r="C375" s="26">
        <f t="shared" si="32"/>
        <v>42273.411</v>
      </c>
      <c r="D375" t="str">
        <f t="shared" si="33"/>
        <v>vis</v>
      </c>
      <c r="E375">
        <f>VLOOKUP(C375,Active!C$21:E$971,3,FALSE)</f>
        <v>15359.992126440928</v>
      </c>
      <c r="F375" s="14" t="s">
        <v>237</v>
      </c>
      <c r="G375" t="str">
        <f t="shared" si="34"/>
        <v>42273.411</v>
      </c>
      <c r="H375" s="26">
        <f t="shared" si="35"/>
        <v>15360</v>
      </c>
      <c r="I375" s="72" t="s">
        <v>1163</v>
      </c>
      <c r="J375" s="73" t="s">
        <v>1164</v>
      </c>
      <c r="K375" s="72">
        <v>15360</v>
      </c>
      <c r="L375" s="72" t="s">
        <v>350</v>
      </c>
      <c r="M375" s="73" t="s">
        <v>241</v>
      </c>
      <c r="N375" s="73"/>
      <c r="O375" s="74" t="s">
        <v>285</v>
      </c>
      <c r="P375" s="74" t="s">
        <v>102</v>
      </c>
    </row>
    <row r="376" spans="1:16">
      <c r="A376" s="26" t="str">
        <f t="shared" si="30"/>
        <v> BBS 17 </v>
      </c>
      <c r="B376" s="14" t="str">
        <f t="shared" si="31"/>
        <v>I</v>
      </c>
      <c r="C376" s="26">
        <f t="shared" si="32"/>
        <v>42273.411999999997</v>
      </c>
      <c r="D376" t="str">
        <f t="shared" si="33"/>
        <v>vis</v>
      </c>
      <c r="E376">
        <f>VLOOKUP(C376,Active!C$21:E$971,3,FALSE)</f>
        <v>15359.993883931787</v>
      </c>
      <c r="F376" s="14" t="s">
        <v>237</v>
      </c>
      <c r="G376" t="str">
        <f t="shared" si="34"/>
        <v>42273.412</v>
      </c>
      <c r="H376" s="26">
        <f t="shared" si="35"/>
        <v>15360</v>
      </c>
      <c r="I376" s="72" t="s">
        <v>1165</v>
      </c>
      <c r="J376" s="73" t="s">
        <v>1166</v>
      </c>
      <c r="K376" s="72">
        <v>15360</v>
      </c>
      <c r="L376" s="72" t="s">
        <v>310</v>
      </c>
      <c r="M376" s="73" t="s">
        <v>241</v>
      </c>
      <c r="N376" s="73"/>
      <c r="O376" s="74" t="s">
        <v>359</v>
      </c>
      <c r="P376" s="74" t="s">
        <v>102</v>
      </c>
    </row>
    <row r="377" spans="1:16">
      <c r="A377" s="26" t="str">
        <f t="shared" si="30"/>
        <v> BBS 17 </v>
      </c>
      <c r="B377" s="14" t="str">
        <f t="shared" si="31"/>
        <v>I</v>
      </c>
      <c r="C377" s="26">
        <f t="shared" si="32"/>
        <v>42273.419000000002</v>
      </c>
      <c r="D377" t="str">
        <f t="shared" si="33"/>
        <v>vis</v>
      </c>
      <c r="E377">
        <f>VLOOKUP(C377,Active!C$21:E$971,3,FALSE)</f>
        <v>15360.006186367855</v>
      </c>
      <c r="F377" s="14" t="s">
        <v>237</v>
      </c>
      <c r="G377" t="str">
        <f t="shared" si="34"/>
        <v>42273.419</v>
      </c>
      <c r="H377" s="26">
        <f t="shared" si="35"/>
        <v>15360</v>
      </c>
      <c r="I377" s="72" t="s">
        <v>1167</v>
      </c>
      <c r="J377" s="73" t="s">
        <v>1168</v>
      </c>
      <c r="K377" s="72">
        <v>15360</v>
      </c>
      <c r="L377" s="72" t="s">
        <v>264</v>
      </c>
      <c r="M377" s="73" t="s">
        <v>241</v>
      </c>
      <c r="N377" s="73"/>
      <c r="O377" s="74" t="s">
        <v>260</v>
      </c>
      <c r="P377" s="74" t="s">
        <v>102</v>
      </c>
    </row>
    <row r="378" spans="1:16">
      <c r="A378" s="26" t="str">
        <f t="shared" si="30"/>
        <v> BBS 17 </v>
      </c>
      <c r="B378" s="14" t="str">
        <f t="shared" si="31"/>
        <v>I</v>
      </c>
      <c r="C378" s="26">
        <f t="shared" si="32"/>
        <v>42285.362999999998</v>
      </c>
      <c r="D378" t="str">
        <f t="shared" si="33"/>
        <v>vis</v>
      </c>
      <c r="E378">
        <f>VLOOKUP(C378,Active!C$21:E$971,3,FALSE)</f>
        <v>15380.997657264677</v>
      </c>
      <c r="F378" s="14" t="s">
        <v>237</v>
      </c>
      <c r="G378" t="str">
        <f t="shared" si="34"/>
        <v>42285.363</v>
      </c>
      <c r="H378" s="26">
        <f t="shared" si="35"/>
        <v>15381</v>
      </c>
      <c r="I378" s="72" t="s">
        <v>1169</v>
      </c>
      <c r="J378" s="73" t="s">
        <v>1170</v>
      </c>
      <c r="K378" s="72">
        <v>15381</v>
      </c>
      <c r="L378" s="72" t="s">
        <v>284</v>
      </c>
      <c r="M378" s="73" t="s">
        <v>241</v>
      </c>
      <c r="N378" s="73"/>
      <c r="O378" s="74" t="s">
        <v>285</v>
      </c>
      <c r="P378" s="74" t="s">
        <v>102</v>
      </c>
    </row>
    <row r="379" spans="1:16">
      <c r="A379" s="26" t="str">
        <f t="shared" si="30"/>
        <v> AVSJ 6.32 </v>
      </c>
      <c r="B379" s="14" t="str">
        <f t="shared" si="31"/>
        <v>I</v>
      </c>
      <c r="C379" s="26">
        <f t="shared" si="32"/>
        <v>42299.588000000003</v>
      </c>
      <c r="D379" t="str">
        <f t="shared" si="33"/>
        <v>vis</v>
      </c>
      <c r="E379">
        <f>VLOOKUP(C379,Active!C$21:E$971,3,FALSE)</f>
        <v>15405.997964825588</v>
      </c>
      <c r="F379" s="14" t="s">
        <v>237</v>
      </c>
      <c r="G379" t="str">
        <f t="shared" si="34"/>
        <v>42299.588</v>
      </c>
      <c r="H379" s="26">
        <f t="shared" si="35"/>
        <v>15406</v>
      </c>
      <c r="I379" s="72" t="s">
        <v>1171</v>
      </c>
      <c r="J379" s="73" t="s">
        <v>1172</v>
      </c>
      <c r="K379" s="72">
        <v>15406</v>
      </c>
      <c r="L379" s="72" t="s">
        <v>284</v>
      </c>
      <c r="M379" s="73" t="s">
        <v>241</v>
      </c>
      <c r="N379" s="73"/>
      <c r="O379" s="74" t="s">
        <v>461</v>
      </c>
      <c r="P379" s="74" t="s">
        <v>101</v>
      </c>
    </row>
    <row r="380" spans="1:16">
      <c r="A380" s="26" t="str">
        <f t="shared" si="30"/>
        <v> AVSJ 6.32 </v>
      </c>
      <c r="B380" s="14" t="str">
        <f t="shared" si="31"/>
        <v>I</v>
      </c>
      <c r="C380" s="26">
        <f t="shared" si="32"/>
        <v>42303.569000000003</v>
      </c>
      <c r="D380" t="str">
        <f t="shared" si="33"/>
        <v>vis</v>
      </c>
      <c r="E380">
        <f>VLOOKUP(C380,Active!C$21:E$971,3,FALSE)</f>
        <v>15412.99453596091</v>
      </c>
      <c r="F380" s="14" t="s">
        <v>237</v>
      </c>
      <c r="G380" t="str">
        <f t="shared" si="34"/>
        <v>42303.569</v>
      </c>
      <c r="H380" s="26">
        <f t="shared" si="35"/>
        <v>15413</v>
      </c>
      <c r="I380" s="72" t="s">
        <v>1173</v>
      </c>
      <c r="J380" s="73" t="s">
        <v>1174</v>
      </c>
      <c r="K380" s="72">
        <v>15413</v>
      </c>
      <c r="L380" s="72" t="s">
        <v>310</v>
      </c>
      <c r="M380" s="73" t="s">
        <v>241</v>
      </c>
      <c r="N380" s="73"/>
      <c r="O380" s="74" t="s">
        <v>388</v>
      </c>
      <c r="P380" s="74" t="s">
        <v>101</v>
      </c>
    </row>
    <row r="381" spans="1:16">
      <c r="A381" s="26" t="str">
        <f t="shared" si="30"/>
        <v> AVSJ 6.32 </v>
      </c>
      <c r="B381" s="14" t="str">
        <f t="shared" si="31"/>
        <v>I</v>
      </c>
      <c r="C381" s="26">
        <f t="shared" si="32"/>
        <v>42304.701000000001</v>
      </c>
      <c r="D381" t="str">
        <f t="shared" si="33"/>
        <v>vis</v>
      </c>
      <c r="E381">
        <f>VLOOKUP(C381,Active!C$21:E$971,3,FALSE)</f>
        <v>15414.984015620586</v>
      </c>
      <c r="F381" s="14" t="s">
        <v>237</v>
      </c>
      <c r="G381" t="str">
        <f t="shared" si="34"/>
        <v>42304.701</v>
      </c>
      <c r="H381" s="26">
        <f t="shared" si="35"/>
        <v>15415</v>
      </c>
      <c r="I381" s="72" t="s">
        <v>1175</v>
      </c>
      <c r="J381" s="73" t="s">
        <v>1176</v>
      </c>
      <c r="K381" s="72">
        <v>15415</v>
      </c>
      <c r="L381" s="72" t="s">
        <v>1084</v>
      </c>
      <c r="M381" s="73" t="s">
        <v>241</v>
      </c>
      <c r="N381" s="73"/>
      <c r="O381" s="74" t="s">
        <v>461</v>
      </c>
      <c r="P381" s="74" t="s">
        <v>101</v>
      </c>
    </row>
    <row r="382" spans="1:16">
      <c r="A382" s="26" t="str">
        <f t="shared" si="30"/>
        <v> BBS 17 </v>
      </c>
      <c r="B382" s="14" t="str">
        <f t="shared" si="31"/>
        <v>I</v>
      </c>
      <c r="C382" s="26">
        <f t="shared" si="32"/>
        <v>42318.362000000001</v>
      </c>
      <c r="D382" t="str">
        <f t="shared" si="33"/>
        <v>vis</v>
      </c>
      <c r="E382">
        <f>VLOOKUP(C382,Active!C$21:E$971,3,FALSE)</f>
        <v>15438.993098333378</v>
      </c>
      <c r="F382" s="14" t="s">
        <v>237</v>
      </c>
      <c r="G382" t="str">
        <f t="shared" si="34"/>
        <v>42318.362</v>
      </c>
      <c r="H382" s="26">
        <f t="shared" si="35"/>
        <v>15439</v>
      </c>
      <c r="I382" s="72" t="s">
        <v>1177</v>
      </c>
      <c r="J382" s="73" t="s">
        <v>1178</v>
      </c>
      <c r="K382" s="72">
        <v>15439</v>
      </c>
      <c r="L382" s="72" t="s">
        <v>350</v>
      </c>
      <c r="M382" s="73" t="s">
        <v>241</v>
      </c>
      <c r="N382" s="73"/>
      <c r="O382" s="74" t="s">
        <v>359</v>
      </c>
      <c r="P382" s="74" t="s">
        <v>102</v>
      </c>
    </row>
    <row r="383" spans="1:16">
      <c r="A383" s="26" t="str">
        <f t="shared" si="30"/>
        <v> BBS 18 </v>
      </c>
      <c r="B383" s="14" t="str">
        <f t="shared" si="31"/>
        <v>I</v>
      </c>
      <c r="C383" s="26">
        <f t="shared" si="32"/>
        <v>42363.317000000003</v>
      </c>
      <c r="D383" t="str">
        <f t="shared" si="33"/>
        <v>vis</v>
      </c>
      <c r="E383">
        <f>VLOOKUP(C383,Active!C$21:E$971,3,FALSE)</f>
        <v>15518.001100189293</v>
      </c>
      <c r="F383" s="14" t="s">
        <v>237</v>
      </c>
      <c r="G383" t="str">
        <f t="shared" si="34"/>
        <v>42363.317</v>
      </c>
      <c r="H383" s="26">
        <f t="shared" si="35"/>
        <v>15518</v>
      </c>
      <c r="I383" s="72" t="s">
        <v>1179</v>
      </c>
      <c r="J383" s="73" t="s">
        <v>1180</v>
      </c>
      <c r="K383" s="72">
        <v>15518</v>
      </c>
      <c r="L383" s="72" t="s">
        <v>324</v>
      </c>
      <c r="M383" s="73" t="s">
        <v>241</v>
      </c>
      <c r="N383" s="73"/>
      <c r="O383" s="74" t="s">
        <v>359</v>
      </c>
      <c r="P383" s="74" t="s">
        <v>103</v>
      </c>
    </row>
    <row r="384" spans="1:16">
      <c r="A384" s="26" t="str">
        <f t="shared" si="30"/>
        <v> AVSJ 6.32 </v>
      </c>
      <c r="B384" s="14" t="str">
        <f t="shared" si="31"/>
        <v>I</v>
      </c>
      <c r="C384" s="26">
        <f t="shared" si="32"/>
        <v>42365.588000000003</v>
      </c>
      <c r="D384" t="str">
        <f t="shared" si="33"/>
        <v>vis</v>
      </c>
      <c r="E384">
        <f>VLOOKUP(C384,Active!C$21:E$971,3,FALSE)</f>
        <v>15521.992361944711</v>
      </c>
      <c r="F384" s="14" t="s">
        <v>237</v>
      </c>
      <c r="G384" t="str">
        <f t="shared" si="34"/>
        <v>42365.588</v>
      </c>
      <c r="H384" s="26">
        <f t="shared" si="35"/>
        <v>15522</v>
      </c>
      <c r="I384" s="72" t="s">
        <v>1181</v>
      </c>
      <c r="J384" s="73" t="s">
        <v>1182</v>
      </c>
      <c r="K384" s="72">
        <v>15522</v>
      </c>
      <c r="L384" s="72" t="s">
        <v>350</v>
      </c>
      <c r="M384" s="73" t="s">
        <v>241</v>
      </c>
      <c r="N384" s="73"/>
      <c r="O384" s="74" t="s">
        <v>1183</v>
      </c>
      <c r="P384" s="74" t="s">
        <v>101</v>
      </c>
    </row>
    <row r="385" spans="1:16">
      <c r="A385" s="26" t="str">
        <f t="shared" si="30"/>
        <v> AVSJ 6.32 </v>
      </c>
      <c r="B385" s="14" t="str">
        <f t="shared" si="31"/>
        <v>I</v>
      </c>
      <c r="C385" s="26">
        <f t="shared" si="32"/>
        <v>42365.591999999997</v>
      </c>
      <c r="D385" t="str">
        <f t="shared" si="33"/>
        <v>vis</v>
      </c>
      <c r="E385">
        <f>VLOOKUP(C385,Active!C$21:E$971,3,FALSE)</f>
        <v>15521.999391908161</v>
      </c>
      <c r="F385" s="14" t="s">
        <v>237</v>
      </c>
      <c r="G385" t="str">
        <f t="shared" si="34"/>
        <v>42365.592</v>
      </c>
      <c r="H385" s="26">
        <f t="shared" si="35"/>
        <v>15522</v>
      </c>
      <c r="I385" s="72" t="s">
        <v>1184</v>
      </c>
      <c r="J385" s="73" t="s">
        <v>1185</v>
      </c>
      <c r="K385" s="72">
        <v>15522</v>
      </c>
      <c r="L385" s="72" t="s">
        <v>250</v>
      </c>
      <c r="M385" s="73" t="s">
        <v>241</v>
      </c>
      <c r="N385" s="73"/>
      <c r="O385" s="74" t="s">
        <v>1186</v>
      </c>
      <c r="P385" s="74" t="s">
        <v>101</v>
      </c>
    </row>
    <row r="386" spans="1:16">
      <c r="A386" s="26" t="str">
        <f t="shared" si="30"/>
        <v> AVSJ 6.32 </v>
      </c>
      <c r="B386" s="14" t="str">
        <f t="shared" si="31"/>
        <v>I</v>
      </c>
      <c r="C386" s="26">
        <f t="shared" si="32"/>
        <v>42373.561000000002</v>
      </c>
      <c r="D386" t="str">
        <f t="shared" si="33"/>
        <v>vis</v>
      </c>
      <c r="E386">
        <f>VLOOKUP(C386,Active!C$21:E$971,3,FALSE)</f>
        <v>15536.004836614869</v>
      </c>
      <c r="F386" s="14" t="s">
        <v>237</v>
      </c>
      <c r="G386" t="str">
        <f t="shared" si="34"/>
        <v>42373.561</v>
      </c>
      <c r="H386" s="26">
        <f t="shared" si="35"/>
        <v>15536</v>
      </c>
      <c r="I386" s="72" t="s">
        <v>1187</v>
      </c>
      <c r="J386" s="73" t="s">
        <v>1188</v>
      </c>
      <c r="K386" s="72">
        <v>15536</v>
      </c>
      <c r="L386" s="72" t="s">
        <v>364</v>
      </c>
      <c r="M386" s="73" t="s">
        <v>241</v>
      </c>
      <c r="N386" s="73"/>
      <c r="O386" s="74" t="s">
        <v>1162</v>
      </c>
      <c r="P386" s="74" t="s">
        <v>101</v>
      </c>
    </row>
    <row r="387" spans="1:16">
      <c r="A387" s="26" t="str">
        <f t="shared" si="30"/>
        <v> BBS 19 </v>
      </c>
      <c r="B387" s="14" t="str">
        <f t="shared" si="31"/>
        <v>I</v>
      </c>
      <c r="C387" s="26">
        <f t="shared" si="32"/>
        <v>42404.288</v>
      </c>
      <c r="D387" t="str">
        <f t="shared" si="33"/>
        <v>vis</v>
      </c>
      <c r="E387">
        <f>VLOOKUP(C387,Active!C$21:E$971,3,FALSE)</f>
        <v>15590.007258437281</v>
      </c>
      <c r="F387" s="14" t="s">
        <v>237</v>
      </c>
      <c r="G387" t="str">
        <f t="shared" si="34"/>
        <v>42404.288</v>
      </c>
      <c r="H387" s="26">
        <f t="shared" si="35"/>
        <v>15590</v>
      </c>
      <c r="I387" s="72" t="s">
        <v>1189</v>
      </c>
      <c r="J387" s="73" t="s">
        <v>1190</v>
      </c>
      <c r="K387" s="72">
        <v>15590</v>
      </c>
      <c r="L387" s="72" t="s">
        <v>264</v>
      </c>
      <c r="M387" s="73" t="s">
        <v>241</v>
      </c>
      <c r="N387" s="73"/>
      <c r="O387" s="74" t="s">
        <v>359</v>
      </c>
      <c r="P387" s="74" t="s">
        <v>104</v>
      </c>
    </row>
    <row r="388" spans="1:16">
      <c r="A388" s="26" t="str">
        <f t="shared" si="30"/>
        <v> AVSJ 7.41 </v>
      </c>
      <c r="B388" s="14" t="str">
        <f t="shared" si="31"/>
        <v>I</v>
      </c>
      <c r="C388" s="26">
        <f t="shared" si="32"/>
        <v>42507.838000000003</v>
      </c>
      <c r="D388" t="str">
        <f t="shared" si="33"/>
        <v>vis</v>
      </c>
      <c r="E388">
        <f>VLOOKUP(C388,Active!C$21:E$971,3,FALSE)</f>
        <v>15771.995437553725</v>
      </c>
      <c r="F388" s="14" t="s">
        <v>237</v>
      </c>
      <c r="G388" t="str">
        <f t="shared" si="34"/>
        <v>42507.838</v>
      </c>
      <c r="H388" s="26">
        <f t="shared" si="35"/>
        <v>15772</v>
      </c>
      <c r="I388" s="72" t="s">
        <v>1191</v>
      </c>
      <c r="J388" s="73" t="s">
        <v>1192</v>
      </c>
      <c r="K388" s="72">
        <v>15772</v>
      </c>
      <c r="L388" s="72" t="s">
        <v>310</v>
      </c>
      <c r="M388" s="73" t="s">
        <v>241</v>
      </c>
      <c r="N388" s="73"/>
      <c r="O388" s="74" t="s">
        <v>378</v>
      </c>
      <c r="P388" s="74" t="s">
        <v>105</v>
      </c>
    </row>
    <row r="389" spans="1:16">
      <c r="A389" s="26" t="str">
        <f t="shared" si="30"/>
        <v> BBS 22 </v>
      </c>
      <c r="B389" s="14" t="str">
        <f t="shared" si="31"/>
        <v>I</v>
      </c>
      <c r="C389" s="26">
        <f t="shared" si="32"/>
        <v>42550.512999999999</v>
      </c>
      <c r="D389" t="str">
        <f t="shared" si="33"/>
        <v>vis</v>
      </c>
      <c r="E389">
        <f>VLOOKUP(C389,Active!C$21:E$971,3,FALSE)</f>
        <v>15846.996360236422</v>
      </c>
      <c r="F389" s="14" t="s">
        <v>237</v>
      </c>
      <c r="G389" t="str">
        <f t="shared" si="34"/>
        <v>42550.513</v>
      </c>
      <c r="H389" s="26">
        <f t="shared" si="35"/>
        <v>15847</v>
      </c>
      <c r="I389" s="72" t="s">
        <v>1193</v>
      </c>
      <c r="J389" s="73" t="s">
        <v>1194</v>
      </c>
      <c r="K389" s="72">
        <v>15847</v>
      </c>
      <c r="L389" s="72" t="s">
        <v>253</v>
      </c>
      <c r="M389" s="73" t="s">
        <v>241</v>
      </c>
      <c r="N389" s="73"/>
      <c r="O389" s="74" t="s">
        <v>285</v>
      </c>
      <c r="P389" s="74" t="s">
        <v>106</v>
      </c>
    </row>
    <row r="390" spans="1:16">
      <c r="A390" s="26" t="str">
        <f t="shared" si="30"/>
        <v> BBS 23 </v>
      </c>
      <c r="B390" s="14" t="str">
        <f t="shared" si="31"/>
        <v>I</v>
      </c>
      <c r="C390" s="26">
        <f t="shared" si="32"/>
        <v>42571.56</v>
      </c>
      <c r="D390" t="str">
        <f t="shared" si="33"/>
        <v>vis</v>
      </c>
      <c r="E390">
        <f>VLOOKUP(C390,Active!C$21:E$971,3,FALSE)</f>
        <v>15883.98627048136</v>
      </c>
      <c r="F390" s="14" t="s">
        <v>237</v>
      </c>
      <c r="G390" t="str">
        <f t="shared" si="34"/>
        <v>42571.560</v>
      </c>
      <c r="H390" s="26">
        <f t="shared" si="35"/>
        <v>15884</v>
      </c>
      <c r="I390" s="72" t="s">
        <v>1195</v>
      </c>
      <c r="J390" s="73" t="s">
        <v>1196</v>
      </c>
      <c r="K390" s="72">
        <v>15884</v>
      </c>
      <c r="L390" s="72" t="s">
        <v>267</v>
      </c>
      <c r="M390" s="73" t="s">
        <v>241</v>
      </c>
      <c r="N390" s="73"/>
      <c r="O390" s="74" t="s">
        <v>285</v>
      </c>
      <c r="P390" s="74" t="s">
        <v>107</v>
      </c>
    </row>
    <row r="391" spans="1:16">
      <c r="A391" s="26" t="str">
        <f t="shared" si="30"/>
        <v> AVSJ 7.41 </v>
      </c>
      <c r="B391" s="14" t="str">
        <f t="shared" si="31"/>
        <v>I</v>
      </c>
      <c r="C391" s="26">
        <f t="shared" si="32"/>
        <v>42572.705999999998</v>
      </c>
      <c r="D391" t="str">
        <f t="shared" si="33"/>
        <v>vis</v>
      </c>
      <c r="E391">
        <f>VLOOKUP(C391,Active!C$21:E$971,3,FALSE)</f>
        <v>15886.000355013157</v>
      </c>
      <c r="F391" s="14" t="s">
        <v>237</v>
      </c>
      <c r="G391" t="str">
        <f t="shared" si="34"/>
        <v>42572.706</v>
      </c>
      <c r="H391" s="26">
        <f t="shared" si="35"/>
        <v>15886</v>
      </c>
      <c r="I391" s="72" t="s">
        <v>1197</v>
      </c>
      <c r="J391" s="73" t="s">
        <v>1198</v>
      </c>
      <c r="K391" s="72">
        <v>15886</v>
      </c>
      <c r="L391" s="72" t="s">
        <v>297</v>
      </c>
      <c r="M391" s="73" t="s">
        <v>241</v>
      </c>
      <c r="N391" s="73"/>
      <c r="O391" s="74" t="s">
        <v>388</v>
      </c>
      <c r="P391" s="74" t="s">
        <v>105</v>
      </c>
    </row>
    <row r="392" spans="1:16">
      <c r="A392" s="26" t="str">
        <f t="shared" si="30"/>
        <v> AVSJ 7.41 </v>
      </c>
      <c r="B392" s="14" t="str">
        <f t="shared" si="31"/>
        <v>I</v>
      </c>
      <c r="C392" s="26">
        <f t="shared" si="32"/>
        <v>42573.841</v>
      </c>
      <c r="D392" t="str">
        <f t="shared" si="33"/>
        <v>vis</v>
      </c>
      <c r="E392">
        <f>VLOOKUP(C392,Active!C$21:E$971,3,FALSE)</f>
        <v>15887.995107145436</v>
      </c>
      <c r="F392" s="14" t="s">
        <v>237</v>
      </c>
      <c r="G392" t="str">
        <f t="shared" si="34"/>
        <v>42573.841</v>
      </c>
      <c r="H392" s="26">
        <f t="shared" si="35"/>
        <v>15888</v>
      </c>
      <c r="I392" s="72" t="s">
        <v>1199</v>
      </c>
      <c r="J392" s="73" t="s">
        <v>1200</v>
      </c>
      <c r="K392" s="72">
        <v>15888</v>
      </c>
      <c r="L392" s="72" t="s">
        <v>310</v>
      </c>
      <c r="M392" s="73" t="s">
        <v>241</v>
      </c>
      <c r="N392" s="73"/>
      <c r="O392" s="74" t="s">
        <v>439</v>
      </c>
      <c r="P392" s="74" t="s">
        <v>105</v>
      </c>
    </row>
    <row r="393" spans="1:16">
      <c r="A393" s="26" t="str">
        <f t="shared" si="30"/>
        <v> AVSJ 7.42 </v>
      </c>
      <c r="B393" s="14" t="str">
        <f t="shared" si="31"/>
        <v>I</v>
      </c>
      <c r="C393" s="26">
        <f t="shared" si="32"/>
        <v>42577.82</v>
      </c>
      <c r="D393" t="str">
        <f t="shared" si="33"/>
        <v>vis</v>
      </c>
      <c r="E393">
        <f>VLOOKUP(C393,Active!C$21:E$971,3,FALSE)</f>
        <v>15894.988163299025</v>
      </c>
      <c r="F393" s="14" t="s">
        <v>237</v>
      </c>
      <c r="G393" t="str">
        <f t="shared" si="34"/>
        <v>42577.820</v>
      </c>
      <c r="H393" s="26">
        <f t="shared" si="35"/>
        <v>15895</v>
      </c>
      <c r="I393" s="72" t="s">
        <v>1201</v>
      </c>
      <c r="J393" s="73" t="s">
        <v>1202</v>
      </c>
      <c r="K393" s="72">
        <v>15895</v>
      </c>
      <c r="L393" s="72" t="s">
        <v>412</v>
      </c>
      <c r="M393" s="73" t="s">
        <v>241</v>
      </c>
      <c r="N393" s="73"/>
      <c r="O393" s="74" t="s">
        <v>407</v>
      </c>
      <c r="P393" s="74" t="s">
        <v>108</v>
      </c>
    </row>
    <row r="394" spans="1:16">
      <c r="A394" s="26" t="str">
        <f t="shared" si="30"/>
        <v> AVSJ 7.42 </v>
      </c>
      <c r="B394" s="14" t="str">
        <f t="shared" si="31"/>
        <v>I</v>
      </c>
      <c r="C394" s="26">
        <f t="shared" si="32"/>
        <v>42581.807000000001</v>
      </c>
      <c r="D394" t="str">
        <f t="shared" si="33"/>
        <v>vis</v>
      </c>
      <c r="E394">
        <f>VLOOKUP(C394,Active!C$21:E$971,3,FALSE)</f>
        <v>15901.995279379542</v>
      </c>
      <c r="F394" s="14" t="s">
        <v>237</v>
      </c>
      <c r="G394" t="str">
        <f t="shared" si="34"/>
        <v>42581.807</v>
      </c>
      <c r="H394" s="26">
        <f t="shared" si="35"/>
        <v>15902</v>
      </c>
      <c r="I394" s="72" t="s">
        <v>1203</v>
      </c>
      <c r="J394" s="73" t="s">
        <v>1204</v>
      </c>
      <c r="K394" s="72">
        <v>15902</v>
      </c>
      <c r="L394" s="72" t="s">
        <v>310</v>
      </c>
      <c r="M394" s="73" t="s">
        <v>241</v>
      </c>
      <c r="N394" s="73"/>
      <c r="O394" s="74" t="s">
        <v>407</v>
      </c>
      <c r="P394" s="74" t="s">
        <v>108</v>
      </c>
    </row>
    <row r="395" spans="1:16">
      <c r="A395" s="26" t="str">
        <f t="shared" ref="A395:A458" si="36">P395</f>
        <v> AVSJ 7.42 </v>
      </c>
      <c r="B395" s="14" t="str">
        <f t="shared" ref="B395:B458" si="37">IF(H395=INT(H395),"I","II")</f>
        <v>I</v>
      </c>
      <c r="C395" s="26">
        <f t="shared" ref="C395:C458" si="38">1*G395</f>
        <v>42581.807999999997</v>
      </c>
      <c r="D395" t="str">
        <f t="shared" ref="D395:D458" si="39">VLOOKUP(F395,I$1:J$5,2,FALSE)</f>
        <v>vis</v>
      </c>
      <c r="E395">
        <f>VLOOKUP(C395,Active!C$21:E$971,3,FALSE)</f>
        <v>15901.997036870402</v>
      </c>
      <c r="F395" s="14" t="s">
        <v>237</v>
      </c>
      <c r="G395" t="str">
        <f t="shared" ref="G395:G458" si="40">MID(I395,3,LEN(I395)-3)</f>
        <v>42581.808</v>
      </c>
      <c r="H395" s="26">
        <f t="shared" ref="H395:H458" si="41">1*K395</f>
        <v>15902</v>
      </c>
      <c r="I395" s="72" t="s">
        <v>1205</v>
      </c>
      <c r="J395" s="73" t="s">
        <v>1206</v>
      </c>
      <c r="K395" s="72">
        <v>15902</v>
      </c>
      <c r="L395" s="72" t="s">
        <v>253</v>
      </c>
      <c r="M395" s="73" t="s">
        <v>241</v>
      </c>
      <c r="N395" s="73"/>
      <c r="O395" s="74" t="s">
        <v>439</v>
      </c>
      <c r="P395" s="74" t="s">
        <v>108</v>
      </c>
    </row>
    <row r="396" spans="1:16">
      <c r="A396" s="26" t="str">
        <f t="shared" si="36"/>
        <v> AVSJ 7.42 </v>
      </c>
      <c r="B396" s="14" t="str">
        <f t="shared" si="37"/>
        <v>I</v>
      </c>
      <c r="C396" s="26">
        <f t="shared" si="38"/>
        <v>42581.811000000002</v>
      </c>
      <c r="D396" t="str">
        <f t="shared" si="39"/>
        <v>vis</v>
      </c>
      <c r="E396">
        <f>VLOOKUP(C396,Active!C$21:E$971,3,FALSE)</f>
        <v>15902.002309343006</v>
      </c>
      <c r="F396" s="14" t="s">
        <v>237</v>
      </c>
      <c r="G396" t="str">
        <f t="shared" si="40"/>
        <v>42581.811</v>
      </c>
      <c r="H396" s="26">
        <f t="shared" si="41"/>
        <v>15902</v>
      </c>
      <c r="I396" s="72" t="s">
        <v>1207</v>
      </c>
      <c r="J396" s="73" t="s">
        <v>1208</v>
      </c>
      <c r="K396" s="72">
        <v>15902</v>
      </c>
      <c r="L396" s="72" t="s">
        <v>324</v>
      </c>
      <c r="M396" s="73" t="s">
        <v>241</v>
      </c>
      <c r="N396" s="73"/>
      <c r="O396" s="74" t="s">
        <v>378</v>
      </c>
      <c r="P396" s="74" t="s">
        <v>108</v>
      </c>
    </row>
    <row r="397" spans="1:16">
      <c r="A397" s="26" t="str">
        <f t="shared" si="36"/>
        <v> AVSJ 7.42 </v>
      </c>
      <c r="B397" s="14" t="str">
        <f t="shared" si="37"/>
        <v>I</v>
      </c>
      <c r="C397" s="26">
        <f t="shared" si="38"/>
        <v>42605.707999999999</v>
      </c>
      <c r="D397" t="str">
        <f t="shared" si="39"/>
        <v>vis</v>
      </c>
      <c r="E397">
        <f>VLOOKUP(C397,Active!C$21:E$971,3,FALSE)</f>
        <v>15944.001068554449</v>
      </c>
      <c r="F397" s="14" t="s">
        <v>237</v>
      </c>
      <c r="G397" t="str">
        <f t="shared" si="40"/>
        <v>42605.708</v>
      </c>
      <c r="H397" s="26">
        <f t="shared" si="41"/>
        <v>15944</v>
      </c>
      <c r="I397" s="72" t="s">
        <v>1209</v>
      </c>
      <c r="J397" s="73" t="s">
        <v>1210</v>
      </c>
      <c r="K397" s="72">
        <v>15944</v>
      </c>
      <c r="L397" s="72" t="s">
        <v>324</v>
      </c>
      <c r="M397" s="73" t="s">
        <v>241</v>
      </c>
      <c r="N397" s="73"/>
      <c r="O397" s="74" t="s">
        <v>407</v>
      </c>
      <c r="P397" s="74" t="s">
        <v>108</v>
      </c>
    </row>
    <row r="398" spans="1:16">
      <c r="A398" s="26" t="str">
        <f t="shared" si="36"/>
        <v> BBS 23 </v>
      </c>
      <c r="B398" s="14" t="str">
        <f t="shared" si="37"/>
        <v>I</v>
      </c>
      <c r="C398" s="26">
        <f t="shared" si="38"/>
        <v>42607.413</v>
      </c>
      <c r="D398" t="str">
        <f t="shared" si="39"/>
        <v>vis</v>
      </c>
      <c r="E398">
        <f>VLOOKUP(C398,Active!C$21:E$971,3,FALSE)</f>
        <v>15946.99759048003</v>
      </c>
      <c r="F398" s="14" t="s">
        <v>237</v>
      </c>
      <c r="G398" t="str">
        <f t="shared" si="40"/>
        <v>42607.413</v>
      </c>
      <c r="H398" s="26">
        <f t="shared" si="41"/>
        <v>15947</v>
      </c>
      <c r="I398" s="72" t="s">
        <v>1211</v>
      </c>
      <c r="J398" s="73" t="s">
        <v>1212</v>
      </c>
      <c r="K398" s="72">
        <v>15947</v>
      </c>
      <c r="L398" s="72" t="s">
        <v>284</v>
      </c>
      <c r="M398" s="73" t="s">
        <v>241</v>
      </c>
      <c r="N398" s="73"/>
      <c r="O398" s="74" t="s">
        <v>359</v>
      </c>
      <c r="P398" s="74" t="s">
        <v>107</v>
      </c>
    </row>
    <row r="399" spans="1:16">
      <c r="A399" s="26" t="str">
        <f t="shared" si="36"/>
        <v> AVSJ 7.42 </v>
      </c>
      <c r="B399" s="14" t="str">
        <f t="shared" si="37"/>
        <v>I</v>
      </c>
      <c r="C399" s="26">
        <f t="shared" si="38"/>
        <v>42618.79</v>
      </c>
      <c r="D399" t="str">
        <f t="shared" si="39"/>
        <v>vis</v>
      </c>
      <c r="E399">
        <f>VLOOKUP(C399,Active!C$21:E$971,3,FALSE)</f>
        <v>15966.992564056156</v>
      </c>
      <c r="F399" s="14" t="s">
        <v>237</v>
      </c>
      <c r="G399" t="str">
        <f t="shared" si="40"/>
        <v>42618.790</v>
      </c>
      <c r="H399" s="26">
        <f t="shared" si="41"/>
        <v>15967</v>
      </c>
      <c r="I399" s="72" t="s">
        <v>1213</v>
      </c>
      <c r="J399" s="73" t="s">
        <v>1214</v>
      </c>
      <c r="K399" s="72">
        <v>15967</v>
      </c>
      <c r="L399" s="72" t="s">
        <v>350</v>
      </c>
      <c r="M399" s="73" t="s">
        <v>241</v>
      </c>
      <c r="N399" s="73"/>
      <c r="O399" s="74" t="s">
        <v>378</v>
      </c>
      <c r="P399" s="74" t="s">
        <v>108</v>
      </c>
    </row>
    <row r="400" spans="1:16">
      <c r="A400" s="26" t="str">
        <f t="shared" si="36"/>
        <v> AVSJ 7.42 </v>
      </c>
      <c r="B400" s="14" t="str">
        <f t="shared" si="37"/>
        <v>I</v>
      </c>
      <c r="C400" s="26">
        <f t="shared" si="38"/>
        <v>42634.731</v>
      </c>
      <c r="D400" t="str">
        <f t="shared" si="39"/>
        <v>vis</v>
      </c>
      <c r="E400">
        <f>VLOOKUP(C400,Active!C$21:E$971,3,FALSE)</f>
        <v>15995.008725942153</v>
      </c>
      <c r="F400" s="14" t="s">
        <v>237</v>
      </c>
      <c r="G400" t="str">
        <f t="shared" si="40"/>
        <v>42634.731</v>
      </c>
      <c r="H400" s="26">
        <f t="shared" si="41"/>
        <v>15995</v>
      </c>
      <c r="I400" s="72" t="s">
        <v>1215</v>
      </c>
      <c r="J400" s="73" t="s">
        <v>1216</v>
      </c>
      <c r="K400" s="72">
        <v>15995</v>
      </c>
      <c r="L400" s="72" t="s">
        <v>240</v>
      </c>
      <c r="M400" s="73" t="s">
        <v>241</v>
      </c>
      <c r="N400" s="73"/>
      <c r="O400" s="74" t="s">
        <v>1162</v>
      </c>
      <c r="P400" s="74" t="s">
        <v>108</v>
      </c>
    </row>
    <row r="401" spans="1:16">
      <c r="A401" s="26" t="str">
        <f t="shared" si="36"/>
        <v> AVSJ 7.42 </v>
      </c>
      <c r="B401" s="14" t="str">
        <f t="shared" si="37"/>
        <v>I</v>
      </c>
      <c r="C401" s="26">
        <f t="shared" si="38"/>
        <v>42658.622000000003</v>
      </c>
      <c r="D401" t="str">
        <f t="shared" si="39"/>
        <v>vis</v>
      </c>
      <c r="E401">
        <f>VLOOKUP(C401,Active!C$21:E$971,3,FALSE)</f>
        <v>16036.996940208413</v>
      </c>
      <c r="F401" s="14" t="s">
        <v>237</v>
      </c>
      <c r="G401" t="str">
        <f t="shared" si="40"/>
        <v>42658.622</v>
      </c>
      <c r="H401" s="26">
        <f t="shared" si="41"/>
        <v>16037</v>
      </c>
      <c r="I401" s="72" t="s">
        <v>1217</v>
      </c>
      <c r="J401" s="73" t="s">
        <v>1218</v>
      </c>
      <c r="K401" s="72">
        <v>16037</v>
      </c>
      <c r="L401" s="72" t="s">
        <v>253</v>
      </c>
      <c r="M401" s="73" t="s">
        <v>241</v>
      </c>
      <c r="N401" s="73"/>
      <c r="O401" s="74" t="s">
        <v>388</v>
      </c>
      <c r="P401" s="74" t="s">
        <v>108</v>
      </c>
    </row>
    <row r="402" spans="1:16">
      <c r="A402" s="26" t="str">
        <f t="shared" si="36"/>
        <v> AVSJ 7.42 </v>
      </c>
      <c r="B402" s="14" t="str">
        <f t="shared" si="37"/>
        <v>I</v>
      </c>
      <c r="C402" s="26">
        <f t="shared" si="38"/>
        <v>42662.603999999999</v>
      </c>
      <c r="D402" t="str">
        <f t="shared" si="39"/>
        <v>vis</v>
      </c>
      <c r="E402">
        <f>VLOOKUP(C402,Active!C$21:E$971,3,FALSE)</f>
        <v>16043.995268834595</v>
      </c>
      <c r="F402" s="14" t="s">
        <v>237</v>
      </c>
      <c r="G402" t="str">
        <f t="shared" si="40"/>
        <v>42662.604</v>
      </c>
      <c r="H402" s="26">
        <f t="shared" si="41"/>
        <v>16044</v>
      </c>
      <c r="I402" s="72" t="s">
        <v>1219</v>
      </c>
      <c r="J402" s="73" t="s">
        <v>1220</v>
      </c>
      <c r="K402" s="72">
        <v>16044</v>
      </c>
      <c r="L402" s="72" t="s">
        <v>310</v>
      </c>
      <c r="M402" s="73" t="s">
        <v>241</v>
      </c>
      <c r="N402" s="73"/>
      <c r="O402" s="74" t="s">
        <v>388</v>
      </c>
      <c r="P402" s="74" t="s">
        <v>108</v>
      </c>
    </row>
    <row r="403" spans="1:16">
      <c r="A403" s="26" t="str">
        <f t="shared" si="36"/>
        <v> AVSJ 7.42 </v>
      </c>
      <c r="B403" s="14" t="str">
        <f t="shared" si="37"/>
        <v>I</v>
      </c>
      <c r="C403" s="26">
        <f t="shared" si="38"/>
        <v>42691.627</v>
      </c>
      <c r="D403" t="str">
        <f t="shared" si="39"/>
        <v>vis</v>
      </c>
      <c r="E403">
        <f>VLOOKUP(C403,Active!C$21:E$971,3,FALSE)</f>
        <v>16095.002926222298</v>
      </c>
      <c r="F403" s="14" t="s">
        <v>237</v>
      </c>
      <c r="G403" t="str">
        <f t="shared" si="40"/>
        <v>42691.627</v>
      </c>
      <c r="H403" s="26">
        <f t="shared" si="41"/>
        <v>16095</v>
      </c>
      <c r="I403" s="72" t="s">
        <v>1221</v>
      </c>
      <c r="J403" s="73" t="s">
        <v>1222</v>
      </c>
      <c r="K403" s="72">
        <v>16095</v>
      </c>
      <c r="L403" s="72" t="s">
        <v>278</v>
      </c>
      <c r="M403" s="73" t="s">
        <v>241</v>
      </c>
      <c r="N403" s="73"/>
      <c r="O403" s="74" t="s">
        <v>461</v>
      </c>
      <c r="P403" s="74" t="s">
        <v>108</v>
      </c>
    </row>
    <row r="404" spans="1:16">
      <c r="A404" s="26" t="str">
        <f t="shared" si="36"/>
        <v> BBS 24 </v>
      </c>
      <c r="B404" s="14" t="str">
        <f t="shared" si="37"/>
        <v>I</v>
      </c>
      <c r="C404" s="26">
        <f t="shared" si="38"/>
        <v>42710.394999999997</v>
      </c>
      <c r="D404" t="str">
        <f t="shared" si="39"/>
        <v>vis</v>
      </c>
      <c r="E404">
        <f>VLOOKUP(C404,Active!C$21:E$971,3,FALSE)</f>
        <v>16127.987514784892</v>
      </c>
      <c r="F404" s="14" t="s">
        <v>237</v>
      </c>
      <c r="G404" t="str">
        <f t="shared" si="40"/>
        <v>42710.395</v>
      </c>
      <c r="H404" s="26">
        <f t="shared" si="41"/>
        <v>16128</v>
      </c>
      <c r="I404" s="72" t="s">
        <v>1223</v>
      </c>
      <c r="J404" s="73" t="s">
        <v>1224</v>
      </c>
      <c r="K404" s="72">
        <v>16128</v>
      </c>
      <c r="L404" s="72" t="s">
        <v>412</v>
      </c>
      <c r="M404" s="73" t="s">
        <v>241</v>
      </c>
      <c r="N404" s="73"/>
      <c r="O404" s="74" t="s">
        <v>359</v>
      </c>
      <c r="P404" s="74" t="s">
        <v>109</v>
      </c>
    </row>
    <row r="405" spans="1:16">
      <c r="A405" s="26" t="str">
        <f t="shared" si="36"/>
        <v> AVSJ 7.42 </v>
      </c>
      <c r="B405" s="14" t="str">
        <f t="shared" si="37"/>
        <v>I</v>
      </c>
      <c r="C405" s="26">
        <f t="shared" si="38"/>
        <v>42724.633000000002</v>
      </c>
      <c r="D405" t="str">
        <f t="shared" si="39"/>
        <v>vis</v>
      </c>
      <c r="E405">
        <f>VLOOKUP(C405,Active!C$21:E$971,3,FALSE)</f>
        <v>16153.010669727053</v>
      </c>
      <c r="F405" s="14" t="s">
        <v>237</v>
      </c>
      <c r="G405" t="str">
        <f t="shared" si="40"/>
        <v>42724.633</v>
      </c>
      <c r="H405" s="26">
        <f t="shared" si="41"/>
        <v>16153</v>
      </c>
      <c r="I405" s="72" t="s">
        <v>1225</v>
      </c>
      <c r="J405" s="73" t="s">
        <v>1226</v>
      </c>
      <c r="K405" s="72">
        <v>16153</v>
      </c>
      <c r="L405" s="72" t="s">
        <v>294</v>
      </c>
      <c r="M405" s="73" t="s">
        <v>241</v>
      </c>
      <c r="N405" s="73"/>
      <c r="O405" s="74" t="s">
        <v>388</v>
      </c>
      <c r="P405" s="74" t="s">
        <v>108</v>
      </c>
    </row>
    <row r="406" spans="1:16">
      <c r="A406" s="26" t="str">
        <f t="shared" si="36"/>
        <v> BBS 24 </v>
      </c>
      <c r="B406" s="14" t="str">
        <f t="shared" si="37"/>
        <v>I</v>
      </c>
      <c r="C406" s="26">
        <f t="shared" si="38"/>
        <v>42738.288</v>
      </c>
      <c r="D406" t="str">
        <f t="shared" si="39"/>
        <v>vis</v>
      </c>
      <c r="E406">
        <f>VLOOKUP(C406,Active!C$21:E$971,3,FALSE)</f>
        <v>16177.00920749465</v>
      </c>
      <c r="F406" s="14" t="s">
        <v>237</v>
      </c>
      <c r="G406" t="str">
        <f t="shared" si="40"/>
        <v>42738.288</v>
      </c>
      <c r="H406" s="26">
        <f t="shared" si="41"/>
        <v>16177</v>
      </c>
      <c r="I406" s="72" t="s">
        <v>1227</v>
      </c>
      <c r="J406" s="73" t="s">
        <v>1228</v>
      </c>
      <c r="K406" s="72">
        <v>16177</v>
      </c>
      <c r="L406" s="72" t="s">
        <v>240</v>
      </c>
      <c r="M406" s="73" t="s">
        <v>241</v>
      </c>
      <c r="N406" s="73"/>
      <c r="O406" s="74" t="s">
        <v>359</v>
      </c>
      <c r="P406" s="74" t="s">
        <v>109</v>
      </c>
    </row>
    <row r="407" spans="1:16">
      <c r="A407" s="26" t="str">
        <f t="shared" si="36"/>
        <v> AVSJ 7.42 </v>
      </c>
      <c r="B407" s="14" t="str">
        <f t="shared" si="37"/>
        <v>I</v>
      </c>
      <c r="C407" s="26">
        <f t="shared" si="38"/>
        <v>42740.559000000001</v>
      </c>
      <c r="D407" t="str">
        <f t="shared" si="39"/>
        <v>vis</v>
      </c>
      <c r="E407">
        <f>VLOOKUP(C407,Active!C$21:E$971,3,FALSE)</f>
        <v>16181.000469250068</v>
      </c>
      <c r="F407" s="14" t="s">
        <v>237</v>
      </c>
      <c r="G407" t="str">
        <f t="shared" si="40"/>
        <v>42740.559</v>
      </c>
      <c r="H407" s="26">
        <f t="shared" si="41"/>
        <v>16181</v>
      </c>
      <c r="I407" s="72" t="s">
        <v>1229</v>
      </c>
      <c r="J407" s="73" t="s">
        <v>1230</v>
      </c>
      <c r="K407" s="72">
        <v>16181</v>
      </c>
      <c r="L407" s="72" t="s">
        <v>297</v>
      </c>
      <c r="M407" s="73" t="s">
        <v>241</v>
      </c>
      <c r="N407" s="73"/>
      <c r="O407" s="74" t="s">
        <v>388</v>
      </c>
      <c r="P407" s="74" t="s">
        <v>108</v>
      </c>
    </row>
    <row r="408" spans="1:16">
      <c r="A408" s="26" t="str">
        <f t="shared" si="36"/>
        <v> BBS 28 </v>
      </c>
      <c r="B408" s="14" t="str">
        <f t="shared" si="37"/>
        <v>I</v>
      </c>
      <c r="C408" s="26">
        <f t="shared" si="38"/>
        <v>42897.597999999998</v>
      </c>
      <c r="D408" t="str">
        <f t="shared" si="39"/>
        <v>vis</v>
      </c>
      <c r="E408">
        <f>VLOOKUP(C408,Active!C$21:E$971,3,FALSE)</f>
        <v>16456.99507726809</v>
      </c>
      <c r="F408" s="14" t="s">
        <v>237</v>
      </c>
      <c r="G408" t="str">
        <f t="shared" si="40"/>
        <v>42897.598</v>
      </c>
      <c r="H408" s="26">
        <f t="shared" si="41"/>
        <v>16457</v>
      </c>
      <c r="I408" s="72" t="s">
        <v>1231</v>
      </c>
      <c r="J408" s="73" t="s">
        <v>1232</v>
      </c>
      <c r="K408" s="72">
        <v>16457</v>
      </c>
      <c r="L408" s="72" t="s">
        <v>310</v>
      </c>
      <c r="M408" s="73" t="s">
        <v>241</v>
      </c>
      <c r="N408" s="73"/>
      <c r="O408" s="74" t="s">
        <v>285</v>
      </c>
      <c r="P408" s="74" t="s">
        <v>110</v>
      </c>
    </row>
    <row r="409" spans="1:16">
      <c r="A409" s="26" t="str">
        <f t="shared" si="36"/>
        <v> BBS 28 </v>
      </c>
      <c r="B409" s="14" t="str">
        <f t="shared" si="37"/>
        <v>I</v>
      </c>
      <c r="C409" s="26">
        <f t="shared" si="38"/>
        <v>42913.527999999998</v>
      </c>
      <c r="D409" t="str">
        <f t="shared" si="39"/>
        <v>vis</v>
      </c>
      <c r="E409">
        <f>VLOOKUP(C409,Active!C$21:E$971,3,FALSE)</f>
        <v>16484.991906754567</v>
      </c>
      <c r="F409" s="14" t="s">
        <v>237</v>
      </c>
      <c r="G409" t="str">
        <f t="shared" si="40"/>
        <v>42913.528</v>
      </c>
      <c r="H409" s="26">
        <f t="shared" si="41"/>
        <v>16485</v>
      </c>
      <c r="I409" s="72" t="s">
        <v>1233</v>
      </c>
      <c r="J409" s="73" t="s">
        <v>1234</v>
      </c>
      <c r="K409" s="72">
        <v>16485</v>
      </c>
      <c r="L409" s="72" t="s">
        <v>246</v>
      </c>
      <c r="M409" s="73" t="s">
        <v>241</v>
      </c>
      <c r="N409" s="73"/>
      <c r="O409" s="74" t="s">
        <v>285</v>
      </c>
      <c r="P409" s="74" t="s">
        <v>110</v>
      </c>
    </row>
    <row r="410" spans="1:16">
      <c r="A410" s="26" t="str">
        <f t="shared" si="36"/>
        <v> BBS 28 </v>
      </c>
      <c r="B410" s="14" t="str">
        <f t="shared" si="37"/>
        <v>I</v>
      </c>
      <c r="C410" s="26">
        <f t="shared" si="38"/>
        <v>42958.481</v>
      </c>
      <c r="D410" t="str">
        <f t="shared" si="39"/>
        <v>vis</v>
      </c>
      <c r="E410">
        <f>VLOOKUP(C410,Active!C$21:E$971,3,FALSE)</f>
        <v>16563.99639362875</v>
      </c>
      <c r="F410" s="14" t="s">
        <v>237</v>
      </c>
      <c r="G410" t="str">
        <f t="shared" si="40"/>
        <v>42958.481</v>
      </c>
      <c r="H410" s="26">
        <f t="shared" si="41"/>
        <v>16564</v>
      </c>
      <c r="I410" s="72" t="s">
        <v>1235</v>
      </c>
      <c r="J410" s="73" t="s">
        <v>1236</v>
      </c>
      <c r="K410" s="72">
        <v>16564</v>
      </c>
      <c r="L410" s="72" t="s">
        <v>253</v>
      </c>
      <c r="M410" s="73" t="s">
        <v>241</v>
      </c>
      <c r="N410" s="73"/>
      <c r="O410" s="74" t="s">
        <v>359</v>
      </c>
      <c r="P410" s="74" t="s">
        <v>110</v>
      </c>
    </row>
    <row r="411" spans="1:16">
      <c r="A411" s="26" t="str">
        <f t="shared" si="36"/>
        <v> BBS 29 </v>
      </c>
      <c r="B411" s="14" t="str">
        <f t="shared" si="37"/>
        <v>I</v>
      </c>
      <c r="C411" s="26">
        <f t="shared" si="38"/>
        <v>42963.601999999999</v>
      </c>
      <c r="D411" t="str">
        <f t="shared" si="39"/>
        <v>vis</v>
      </c>
      <c r="E411">
        <f>VLOOKUP(C411,Active!C$21:E$971,3,FALSE)</f>
        <v>16572.996504350671</v>
      </c>
      <c r="F411" s="14" t="s">
        <v>237</v>
      </c>
      <c r="G411" t="str">
        <f t="shared" si="40"/>
        <v>42963.602</v>
      </c>
      <c r="H411" s="26">
        <f t="shared" si="41"/>
        <v>16573</v>
      </c>
      <c r="I411" s="72" t="s">
        <v>1237</v>
      </c>
      <c r="J411" s="73" t="s">
        <v>1238</v>
      </c>
      <c r="K411" s="72">
        <v>16573</v>
      </c>
      <c r="L411" s="72" t="s">
        <v>253</v>
      </c>
      <c r="M411" s="73" t="s">
        <v>241</v>
      </c>
      <c r="N411" s="73"/>
      <c r="O411" s="74" t="s">
        <v>285</v>
      </c>
      <c r="P411" s="74" t="s">
        <v>113</v>
      </c>
    </row>
    <row r="412" spans="1:16">
      <c r="A412" s="26" t="str">
        <f t="shared" si="36"/>
        <v> BBS 29 </v>
      </c>
      <c r="B412" s="14" t="str">
        <f t="shared" si="37"/>
        <v>I</v>
      </c>
      <c r="C412" s="26">
        <f t="shared" si="38"/>
        <v>43011.402999999998</v>
      </c>
      <c r="D412" t="str">
        <f t="shared" si="39"/>
        <v>vis</v>
      </c>
      <c r="E412">
        <f>VLOOKUP(C412,Active!C$21:E$971,3,FALSE)</f>
        <v>16657.006325209626</v>
      </c>
      <c r="F412" s="14" t="s">
        <v>237</v>
      </c>
      <c r="G412" t="str">
        <f t="shared" si="40"/>
        <v>43011.403</v>
      </c>
      <c r="H412" s="26">
        <f t="shared" si="41"/>
        <v>16657</v>
      </c>
      <c r="I412" s="72" t="s">
        <v>1239</v>
      </c>
      <c r="J412" s="73" t="s">
        <v>1240</v>
      </c>
      <c r="K412" s="72">
        <v>16657</v>
      </c>
      <c r="L412" s="72" t="s">
        <v>264</v>
      </c>
      <c r="M412" s="73" t="s">
        <v>241</v>
      </c>
      <c r="N412" s="73"/>
      <c r="O412" s="74" t="s">
        <v>359</v>
      </c>
      <c r="P412" s="74" t="s">
        <v>113</v>
      </c>
    </row>
    <row r="413" spans="1:16">
      <c r="A413" s="26" t="str">
        <f t="shared" si="36"/>
        <v> BBS 30 </v>
      </c>
      <c r="B413" s="14" t="str">
        <f t="shared" si="37"/>
        <v>I</v>
      </c>
      <c r="C413" s="26">
        <f t="shared" si="38"/>
        <v>43076.273000000001</v>
      </c>
      <c r="D413" t="str">
        <f t="shared" si="39"/>
        <v>vis</v>
      </c>
      <c r="E413">
        <f>VLOOKUP(C413,Active!C$21:E$971,3,FALSE)</f>
        <v>16771.014757650806</v>
      </c>
      <c r="F413" s="14" t="s">
        <v>237</v>
      </c>
      <c r="G413" t="str">
        <f t="shared" si="40"/>
        <v>43076.273</v>
      </c>
      <c r="H413" s="26">
        <f t="shared" si="41"/>
        <v>16771</v>
      </c>
      <c r="I413" s="72" t="s">
        <v>1241</v>
      </c>
      <c r="J413" s="73" t="s">
        <v>1242</v>
      </c>
      <c r="K413" s="72">
        <v>16771</v>
      </c>
      <c r="L413" s="72" t="s">
        <v>289</v>
      </c>
      <c r="M413" s="73" t="s">
        <v>241</v>
      </c>
      <c r="N413" s="73"/>
      <c r="O413" s="74" t="s">
        <v>285</v>
      </c>
      <c r="P413" s="74" t="s">
        <v>114</v>
      </c>
    </row>
    <row r="414" spans="1:16">
      <c r="A414" s="26" t="str">
        <f t="shared" si="36"/>
        <v> BBS 31 </v>
      </c>
      <c r="B414" s="14" t="str">
        <f t="shared" si="37"/>
        <v>I</v>
      </c>
      <c r="C414" s="26">
        <f t="shared" si="38"/>
        <v>43109.262000000002</v>
      </c>
      <c r="D414" t="str">
        <f t="shared" si="39"/>
        <v>vis</v>
      </c>
      <c r="E414">
        <f>VLOOKUP(C414,Active!C$21:E$971,3,FALSE)</f>
        <v>16828.992623810849</v>
      </c>
      <c r="F414" s="14" t="s">
        <v>237</v>
      </c>
      <c r="G414" t="str">
        <f t="shared" si="40"/>
        <v>43109.262</v>
      </c>
      <c r="H414" s="26">
        <f t="shared" si="41"/>
        <v>16829</v>
      </c>
      <c r="I414" s="72" t="s">
        <v>1243</v>
      </c>
      <c r="J414" s="73" t="s">
        <v>1244</v>
      </c>
      <c r="K414" s="72">
        <v>16829</v>
      </c>
      <c r="L414" s="72" t="s">
        <v>350</v>
      </c>
      <c r="M414" s="73" t="s">
        <v>241</v>
      </c>
      <c r="N414" s="73"/>
      <c r="O414" s="74" t="s">
        <v>279</v>
      </c>
      <c r="P414" s="74" t="s">
        <v>115</v>
      </c>
    </row>
    <row r="415" spans="1:16">
      <c r="A415" s="26" t="str">
        <f t="shared" si="36"/>
        <v> BBS 33 </v>
      </c>
      <c r="B415" s="14" t="str">
        <f t="shared" si="37"/>
        <v>I</v>
      </c>
      <c r="C415" s="26">
        <f t="shared" si="38"/>
        <v>43219.650999999998</v>
      </c>
      <c r="D415" t="str">
        <f t="shared" si="39"/>
        <v>vis</v>
      </c>
      <c r="E415">
        <f>VLOOKUP(C415,Active!C$21:E$971,3,FALSE)</f>
        <v>17023.000282956033</v>
      </c>
      <c r="F415" s="14" t="s">
        <v>237</v>
      </c>
      <c r="G415" t="str">
        <f t="shared" si="40"/>
        <v>43219.651</v>
      </c>
      <c r="H415" s="26">
        <f t="shared" si="41"/>
        <v>17023</v>
      </c>
      <c r="I415" s="72" t="s">
        <v>1245</v>
      </c>
      <c r="J415" s="73" t="s">
        <v>1246</v>
      </c>
      <c r="K415" s="72">
        <v>17023</v>
      </c>
      <c r="L415" s="72" t="s">
        <v>297</v>
      </c>
      <c r="M415" s="73" t="s">
        <v>241</v>
      </c>
      <c r="N415" s="73"/>
      <c r="O415" s="74" t="s">
        <v>285</v>
      </c>
      <c r="P415" s="74" t="s">
        <v>116</v>
      </c>
    </row>
    <row r="416" spans="1:16">
      <c r="A416" s="26" t="str">
        <f t="shared" si="36"/>
        <v> BBS 35 </v>
      </c>
      <c r="B416" s="14" t="str">
        <f t="shared" si="37"/>
        <v>I</v>
      </c>
      <c r="C416" s="26">
        <f t="shared" si="38"/>
        <v>43431.315000000002</v>
      </c>
      <c r="D416" t="str">
        <f t="shared" si="39"/>
        <v>vis</v>
      </c>
      <c r="E416">
        <f>VLOOKUP(C416,Active!C$21:E$971,3,FALSE)</f>
        <v>17394.997829498792</v>
      </c>
      <c r="F416" s="14" t="s">
        <v>237</v>
      </c>
      <c r="G416" t="str">
        <f t="shared" si="40"/>
        <v>43431.315</v>
      </c>
      <c r="H416" s="26">
        <f t="shared" si="41"/>
        <v>17395</v>
      </c>
      <c r="I416" s="72" t="s">
        <v>1247</v>
      </c>
      <c r="J416" s="73" t="s">
        <v>1248</v>
      </c>
      <c r="K416" s="72">
        <v>17395</v>
      </c>
      <c r="L416" s="72" t="s">
        <v>284</v>
      </c>
      <c r="M416" s="73" t="s">
        <v>241</v>
      </c>
      <c r="N416" s="73"/>
      <c r="O416" s="74" t="s">
        <v>260</v>
      </c>
      <c r="P416" s="74" t="s">
        <v>117</v>
      </c>
    </row>
    <row r="417" spans="1:16">
      <c r="A417" s="26" t="str">
        <f t="shared" si="36"/>
        <v> BBS 35 </v>
      </c>
      <c r="B417" s="14" t="str">
        <f t="shared" si="37"/>
        <v>I</v>
      </c>
      <c r="C417" s="26">
        <f t="shared" si="38"/>
        <v>43456.35</v>
      </c>
      <c r="D417" t="str">
        <f t="shared" si="39"/>
        <v>vis</v>
      </c>
      <c r="E417">
        <f>VLOOKUP(C417,Active!C$21:E$971,3,FALSE)</f>
        <v>17438.996613315107</v>
      </c>
      <c r="F417" s="14" t="s">
        <v>237</v>
      </c>
      <c r="G417" t="str">
        <f t="shared" si="40"/>
        <v>43456.350</v>
      </c>
      <c r="H417" s="26">
        <f t="shared" si="41"/>
        <v>17439</v>
      </c>
      <c r="I417" s="72" t="s">
        <v>1249</v>
      </c>
      <c r="J417" s="73" t="s">
        <v>1250</v>
      </c>
      <c r="K417" s="72">
        <v>17439</v>
      </c>
      <c r="L417" s="72" t="s">
        <v>253</v>
      </c>
      <c r="M417" s="73" t="s">
        <v>241</v>
      </c>
      <c r="N417" s="73"/>
      <c r="O417" s="74" t="s">
        <v>359</v>
      </c>
      <c r="P417" s="74" t="s">
        <v>117</v>
      </c>
    </row>
    <row r="418" spans="1:16">
      <c r="A418" s="26" t="str">
        <f t="shared" si="36"/>
        <v> BBS 35 </v>
      </c>
      <c r="B418" s="14" t="str">
        <f t="shared" si="37"/>
        <v>I</v>
      </c>
      <c r="C418" s="26">
        <f t="shared" si="38"/>
        <v>43468.294999999998</v>
      </c>
      <c r="D418" t="str">
        <f t="shared" si="39"/>
        <v>vis</v>
      </c>
      <c r="E418">
        <f>VLOOKUP(C418,Active!C$21:E$971,3,FALSE)</f>
        <v>17459.989841702802</v>
      </c>
      <c r="F418" s="14" t="s">
        <v>237</v>
      </c>
      <c r="G418" t="str">
        <f t="shared" si="40"/>
        <v>43468.295</v>
      </c>
      <c r="H418" s="26">
        <f t="shared" si="41"/>
        <v>17460</v>
      </c>
      <c r="I418" s="72" t="s">
        <v>1251</v>
      </c>
      <c r="J418" s="73" t="s">
        <v>1252</v>
      </c>
      <c r="K418" s="72">
        <v>17460</v>
      </c>
      <c r="L418" s="72" t="s">
        <v>333</v>
      </c>
      <c r="M418" s="73" t="s">
        <v>241</v>
      </c>
      <c r="N418" s="73"/>
      <c r="O418" s="74" t="s">
        <v>359</v>
      </c>
      <c r="P418" s="74" t="s">
        <v>117</v>
      </c>
    </row>
    <row r="419" spans="1:16">
      <c r="A419" s="26" t="str">
        <f t="shared" si="36"/>
        <v> BBS 35 </v>
      </c>
      <c r="B419" s="14" t="str">
        <f t="shared" si="37"/>
        <v>I</v>
      </c>
      <c r="C419" s="26">
        <f t="shared" si="38"/>
        <v>43468.303999999996</v>
      </c>
      <c r="D419" t="str">
        <f t="shared" si="39"/>
        <v>vis</v>
      </c>
      <c r="E419">
        <f>VLOOKUP(C419,Active!C$21:E$971,3,FALSE)</f>
        <v>17460.005659120587</v>
      </c>
      <c r="F419" s="14" t="s">
        <v>237</v>
      </c>
      <c r="G419" t="str">
        <f t="shared" si="40"/>
        <v>43468.304</v>
      </c>
      <c r="H419" s="26">
        <f t="shared" si="41"/>
        <v>17460</v>
      </c>
      <c r="I419" s="72" t="s">
        <v>1253</v>
      </c>
      <c r="J419" s="73" t="s">
        <v>1254</v>
      </c>
      <c r="K419" s="72">
        <v>17460</v>
      </c>
      <c r="L419" s="72" t="s">
        <v>364</v>
      </c>
      <c r="M419" s="73" t="s">
        <v>241</v>
      </c>
      <c r="N419" s="73"/>
      <c r="O419" s="74" t="s">
        <v>285</v>
      </c>
      <c r="P419" s="74" t="s">
        <v>117</v>
      </c>
    </row>
    <row r="420" spans="1:16">
      <c r="A420" s="26" t="str">
        <f t="shared" si="36"/>
        <v> BBS 36 </v>
      </c>
      <c r="B420" s="14" t="str">
        <f t="shared" si="37"/>
        <v>I</v>
      </c>
      <c r="C420" s="26">
        <f t="shared" si="38"/>
        <v>43480.252</v>
      </c>
      <c r="D420" t="str">
        <f t="shared" si="39"/>
        <v>vis</v>
      </c>
      <c r="E420">
        <f>VLOOKUP(C420,Active!C$21:E$971,3,FALSE)</f>
        <v>17481.004159980886</v>
      </c>
      <c r="F420" s="14" t="s">
        <v>237</v>
      </c>
      <c r="G420" t="str">
        <f t="shared" si="40"/>
        <v>43480.252</v>
      </c>
      <c r="H420" s="26">
        <f t="shared" si="41"/>
        <v>17481</v>
      </c>
      <c r="I420" s="72" t="s">
        <v>1255</v>
      </c>
      <c r="J420" s="73" t="s">
        <v>1256</v>
      </c>
      <c r="K420" s="72">
        <v>17481</v>
      </c>
      <c r="L420" s="72" t="s">
        <v>278</v>
      </c>
      <c r="M420" s="73" t="s">
        <v>241</v>
      </c>
      <c r="N420" s="73"/>
      <c r="O420" s="74" t="s">
        <v>359</v>
      </c>
      <c r="P420" s="74" t="s">
        <v>118</v>
      </c>
    </row>
    <row r="421" spans="1:16">
      <c r="A421" s="26" t="str">
        <f t="shared" si="36"/>
        <v> BBS 36 </v>
      </c>
      <c r="B421" s="14" t="str">
        <f t="shared" si="37"/>
        <v>I</v>
      </c>
      <c r="C421" s="26">
        <f t="shared" si="38"/>
        <v>43488.220999999998</v>
      </c>
      <c r="D421" t="str">
        <f t="shared" si="39"/>
        <v>vis</v>
      </c>
      <c r="E421">
        <f>VLOOKUP(C421,Active!C$21:E$971,3,FALSE)</f>
        <v>17495.009604687581</v>
      </c>
      <c r="F421" s="14" t="s">
        <v>237</v>
      </c>
      <c r="G421" t="str">
        <f t="shared" si="40"/>
        <v>43488.221</v>
      </c>
      <c r="H421" s="26">
        <f t="shared" si="41"/>
        <v>17495</v>
      </c>
      <c r="I421" s="72" t="s">
        <v>1257</v>
      </c>
      <c r="J421" s="73" t="s">
        <v>1258</v>
      </c>
      <c r="K421" s="72">
        <v>17495</v>
      </c>
      <c r="L421" s="72" t="s">
        <v>240</v>
      </c>
      <c r="M421" s="73" t="s">
        <v>241</v>
      </c>
      <c r="N421" s="73"/>
      <c r="O421" s="74" t="s">
        <v>285</v>
      </c>
      <c r="P421" s="74" t="s">
        <v>118</v>
      </c>
    </row>
    <row r="422" spans="1:16">
      <c r="A422" s="26" t="str">
        <f t="shared" si="36"/>
        <v> BBS 36 </v>
      </c>
      <c r="B422" s="14" t="str">
        <f t="shared" si="37"/>
        <v>I</v>
      </c>
      <c r="C422" s="26">
        <f t="shared" si="38"/>
        <v>43509.266000000003</v>
      </c>
      <c r="D422" t="str">
        <f t="shared" si="39"/>
        <v>vis</v>
      </c>
      <c r="E422">
        <f>VLOOKUP(C422,Active!C$21:E$971,3,FALSE)</f>
        <v>17531.995999950803</v>
      </c>
      <c r="F422" s="14" t="s">
        <v>237</v>
      </c>
      <c r="G422" t="str">
        <f t="shared" si="40"/>
        <v>43509.266</v>
      </c>
      <c r="H422" s="26">
        <f t="shared" si="41"/>
        <v>17532</v>
      </c>
      <c r="I422" s="72" t="s">
        <v>1259</v>
      </c>
      <c r="J422" s="73" t="s">
        <v>1260</v>
      </c>
      <c r="K422" s="72">
        <v>17532</v>
      </c>
      <c r="L422" s="72" t="s">
        <v>253</v>
      </c>
      <c r="M422" s="73" t="s">
        <v>241</v>
      </c>
      <c r="N422" s="73"/>
      <c r="O422" s="74" t="s">
        <v>359</v>
      </c>
      <c r="P422" s="74" t="s">
        <v>118</v>
      </c>
    </row>
    <row r="423" spans="1:16">
      <c r="A423" s="26" t="str">
        <f t="shared" si="36"/>
        <v> BBS 36 </v>
      </c>
      <c r="B423" s="14" t="str">
        <f t="shared" si="37"/>
        <v>I</v>
      </c>
      <c r="C423" s="26">
        <f t="shared" si="38"/>
        <v>43517.233</v>
      </c>
      <c r="D423" t="str">
        <f t="shared" si="39"/>
        <v>vis</v>
      </c>
      <c r="E423">
        <f>VLOOKUP(C423,Active!C$21:E$971,3,FALSE)</f>
        <v>17545.997929675766</v>
      </c>
      <c r="F423" s="14" t="s">
        <v>237</v>
      </c>
      <c r="G423" t="str">
        <f t="shared" si="40"/>
        <v>43517.233</v>
      </c>
      <c r="H423" s="26">
        <f t="shared" si="41"/>
        <v>17546</v>
      </c>
      <c r="I423" s="72" t="s">
        <v>1261</v>
      </c>
      <c r="J423" s="73" t="s">
        <v>1262</v>
      </c>
      <c r="K423" s="72">
        <v>17546</v>
      </c>
      <c r="L423" s="72" t="s">
        <v>284</v>
      </c>
      <c r="M423" s="73" t="s">
        <v>241</v>
      </c>
      <c r="N423" s="73"/>
      <c r="O423" s="74" t="s">
        <v>285</v>
      </c>
      <c r="P423" s="74" t="s">
        <v>118</v>
      </c>
    </row>
    <row r="424" spans="1:16">
      <c r="A424" s="26" t="str">
        <f t="shared" si="36"/>
        <v> BBS 38 </v>
      </c>
      <c r="B424" s="14" t="str">
        <f t="shared" si="37"/>
        <v>I</v>
      </c>
      <c r="C424" s="26">
        <f t="shared" si="38"/>
        <v>43741.411</v>
      </c>
      <c r="D424" t="str">
        <f t="shared" si="39"/>
        <v>vis</v>
      </c>
      <c r="E424">
        <f>VLOOKUP(C424,Active!C$21:E$971,3,FALSE)</f>
        <v>17939.988716908651</v>
      </c>
      <c r="F424" s="14" t="s">
        <v>237</v>
      </c>
      <c r="G424" t="str">
        <f t="shared" si="40"/>
        <v>43741.411</v>
      </c>
      <c r="H424" s="26">
        <f t="shared" si="41"/>
        <v>17940</v>
      </c>
      <c r="I424" s="72" t="s">
        <v>1263</v>
      </c>
      <c r="J424" s="73" t="s">
        <v>1264</v>
      </c>
      <c r="K424" s="72">
        <v>17940</v>
      </c>
      <c r="L424" s="72" t="s">
        <v>333</v>
      </c>
      <c r="M424" s="73" t="s">
        <v>241</v>
      </c>
      <c r="N424" s="73"/>
      <c r="O424" s="74" t="s">
        <v>359</v>
      </c>
      <c r="P424" s="74" t="s">
        <v>119</v>
      </c>
    </row>
    <row r="425" spans="1:16">
      <c r="A425" s="26" t="str">
        <f t="shared" si="36"/>
        <v> BBS 38 </v>
      </c>
      <c r="B425" s="14" t="str">
        <f t="shared" si="37"/>
        <v>I</v>
      </c>
      <c r="C425" s="26">
        <f t="shared" si="38"/>
        <v>43745.402000000002</v>
      </c>
      <c r="D425" t="str">
        <f t="shared" si="39"/>
        <v>vis</v>
      </c>
      <c r="E425">
        <f>VLOOKUP(C425,Active!C$21:E$971,3,FALSE)</f>
        <v>17947.002862952628</v>
      </c>
      <c r="F425" s="14" t="s">
        <v>237</v>
      </c>
      <c r="G425" t="str">
        <f t="shared" si="40"/>
        <v>43745.402</v>
      </c>
      <c r="H425" s="26">
        <f t="shared" si="41"/>
        <v>17947</v>
      </c>
      <c r="I425" s="72" t="s">
        <v>1265</v>
      </c>
      <c r="J425" s="73" t="s">
        <v>1266</v>
      </c>
      <c r="K425" s="72">
        <v>17947</v>
      </c>
      <c r="L425" s="72" t="s">
        <v>278</v>
      </c>
      <c r="M425" s="73" t="s">
        <v>241</v>
      </c>
      <c r="N425" s="73"/>
      <c r="O425" s="74" t="s">
        <v>285</v>
      </c>
      <c r="P425" s="74" t="s">
        <v>119</v>
      </c>
    </row>
    <row r="426" spans="1:16">
      <c r="A426" s="26" t="str">
        <f t="shared" si="36"/>
        <v> BBS 38 </v>
      </c>
      <c r="B426" s="14" t="str">
        <f t="shared" si="37"/>
        <v>I</v>
      </c>
      <c r="C426" s="26">
        <f t="shared" si="38"/>
        <v>43749.385000000002</v>
      </c>
      <c r="D426" t="str">
        <f t="shared" si="39"/>
        <v>vis</v>
      </c>
      <c r="E426">
        <f>VLOOKUP(C426,Active!C$21:E$971,3,FALSE)</f>
        <v>17954.00294906968</v>
      </c>
      <c r="F426" s="14" t="s">
        <v>237</v>
      </c>
      <c r="G426" t="str">
        <f t="shared" si="40"/>
        <v>43749.385</v>
      </c>
      <c r="H426" s="26">
        <f t="shared" si="41"/>
        <v>17954</v>
      </c>
      <c r="I426" s="72" t="s">
        <v>1267</v>
      </c>
      <c r="J426" s="73" t="s">
        <v>1268</v>
      </c>
      <c r="K426" s="72">
        <v>17954</v>
      </c>
      <c r="L426" s="72" t="s">
        <v>278</v>
      </c>
      <c r="M426" s="73" t="s">
        <v>241</v>
      </c>
      <c r="N426" s="73"/>
      <c r="O426" s="74" t="s">
        <v>359</v>
      </c>
      <c r="P426" s="74" t="s">
        <v>119</v>
      </c>
    </row>
    <row r="427" spans="1:16">
      <c r="A427" s="26" t="str">
        <f t="shared" si="36"/>
        <v> BBS 38 </v>
      </c>
      <c r="B427" s="14" t="str">
        <f t="shared" si="37"/>
        <v>I</v>
      </c>
      <c r="C427" s="26">
        <f t="shared" si="38"/>
        <v>43749.392999999996</v>
      </c>
      <c r="D427" t="str">
        <f t="shared" si="39"/>
        <v>vis</v>
      </c>
      <c r="E427">
        <f>VLOOKUP(C427,Active!C$21:E$971,3,FALSE)</f>
        <v>17954.017008996594</v>
      </c>
      <c r="F427" s="14" t="s">
        <v>237</v>
      </c>
      <c r="G427" t="str">
        <f t="shared" si="40"/>
        <v>43749.393</v>
      </c>
      <c r="H427" s="26">
        <f t="shared" si="41"/>
        <v>17954</v>
      </c>
      <c r="I427" s="72" t="s">
        <v>1269</v>
      </c>
      <c r="J427" s="73" t="s">
        <v>1270</v>
      </c>
      <c r="K427" s="72">
        <v>17954</v>
      </c>
      <c r="L427" s="72" t="s">
        <v>458</v>
      </c>
      <c r="M427" s="73" t="s">
        <v>241</v>
      </c>
      <c r="N427" s="73"/>
      <c r="O427" s="74" t="s">
        <v>260</v>
      </c>
      <c r="P427" s="74" t="s">
        <v>119</v>
      </c>
    </row>
    <row r="428" spans="1:16">
      <c r="A428" s="26" t="str">
        <f t="shared" si="36"/>
        <v> BBS 39 </v>
      </c>
      <c r="B428" s="14" t="str">
        <f t="shared" si="37"/>
        <v>I</v>
      </c>
      <c r="C428" s="26">
        <f t="shared" si="38"/>
        <v>43765.305999999997</v>
      </c>
      <c r="D428" t="str">
        <f t="shared" si="39"/>
        <v>vis</v>
      </c>
      <c r="E428">
        <f>VLOOKUP(C428,Active!C$21:E$971,3,FALSE)</f>
        <v>17981.983961138361</v>
      </c>
      <c r="F428" s="14" t="s">
        <v>237</v>
      </c>
      <c r="G428" t="str">
        <f t="shared" si="40"/>
        <v>43765.306</v>
      </c>
      <c r="H428" s="26">
        <f t="shared" si="41"/>
        <v>17982</v>
      </c>
      <c r="I428" s="72" t="s">
        <v>1271</v>
      </c>
      <c r="J428" s="73" t="s">
        <v>1272</v>
      </c>
      <c r="K428" s="72">
        <v>17982</v>
      </c>
      <c r="L428" s="72" t="s">
        <v>1084</v>
      </c>
      <c r="M428" s="73" t="s">
        <v>241</v>
      </c>
      <c r="N428" s="73"/>
      <c r="O428" s="74" t="s">
        <v>285</v>
      </c>
      <c r="P428" s="74" t="s">
        <v>120</v>
      </c>
    </row>
    <row r="429" spans="1:16">
      <c r="A429" s="26" t="str">
        <f t="shared" si="36"/>
        <v> BBS 39 </v>
      </c>
      <c r="B429" s="14" t="str">
        <f t="shared" si="37"/>
        <v>I</v>
      </c>
      <c r="C429" s="26">
        <f t="shared" si="38"/>
        <v>43765.307000000001</v>
      </c>
      <c r="D429" t="str">
        <f t="shared" si="39"/>
        <v>vis</v>
      </c>
      <c r="E429">
        <f>VLOOKUP(C429,Active!C$21:E$971,3,FALSE)</f>
        <v>17981.985718629236</v>
      </c>
      <c r="F429" s="14" t="s">
        <v>237</v>
      </c>
      <c r="G429" t="str">
        <f t="shared" si="40"/>
        <v>43765.307</v>
      </c>
      <c r="H429" s="26">
        <f t="shared" si="41"/>
        <v>17982</v>
      </c>
      <c r="I429" s="72" t="s">
        <v>1273</v>
      </c>
      <c r="J429" s="73" t="s">
        <v>1274</v>
      </c>
      <c r="K429" s="72">
        <v>17982</v>
      </c>
      <c r="L429" s="72" t="s">
        <v>267</v>
      </c>
      <c r="M429" s="73" t="s">
        <v>241</v>
      </c>
      <c r="N429" s="73"/>
      <c r="O429" s="74" t="s">
        <v>359</v>
      </c>
      <c r="P429" s="74" t="s">
        <v>120</v>
      </c>
    </row>
    <row r="430" spans="1:16">
      <c r="A430" s="26" t="str">
        <f t="shared" si="36"/>
        <v> BBS 39 </v>
      </c>
      <c r="B430" s="14" t="str">
        <f t="shared" si="37"/>
        <v>I</v>
      </c>
      <c r="C430" s="26">
        <f t="shared" si="38"/>
        <v>43790.351000000002</v>
      </c>
      <c r="D430" t="str">
        <f t="shared" si="39"/>
        <v>vis</v>
      </c>
      <c r="E430">
        <f>VLOOKUP(C430,Active!C$21:E$971,3,FALSE)</f>
        <v>18026.000319863346</v>
      </c>
      <c r="F430" s="14" t="s">
        <v>237</v>
      </c>
      <c r="G430" t="str">
        <f t="shared" si="40"/>
        <v>43790.351</v>
      </c>
      <c r="H430" s="26">
        <f t="shared" si="41"/>
        <v>18026</v>
      </c>
      <c r="I430" s="72" t="s">
        <v>1275</v>
      </c>
      <c r="J430" s="73" t="s">
        <v>1276</v>
      </c>
      <c r="K430" s="72">
        <v>18026</v>
      </c>
      <c r="L430" s="72" t="s">
        <v>297</v>
      </c>
      <c r="M430" s="73" t="s">
        <v>241</v>
      </c>
      <c r="N430" s="73"/>
      <c r="O430" s="74" t="s">
        <v>359</v>
      </c>
      <c r="P430" s="74" t="s">
        <v>120</v>
      </c>
    </row>
    <row r="431" spans="1:16">
      <c r="A431" s="26" t="str">
        <f t="shared" si="36"/>
        <v> BBS 39 </v>
      </c>
      <c r="B431" s="14" t="str">
        <f t="shared" si="37"/>
        <v>I</v>
      </c>
      <c r="C431" s="26">
        <f t="shared" si="38"/>
        <v>43803.436000000002</v>
      </c>
      <c r="D431" t="str">
        <f t="shared" si="39"/>
        <v>vis</v>
      </c>
      <c r="E431">
        <f>VLOOKUP(C431,Active!C$21:E$971,3,FALSE)</f>
        <v>18048.997087837644</v>
      </c>
      <c r="F431" s="14" t="s">
        <v>237</v>
      </c>
      <c r="G431" t="str">
        <f t="shared" si="40"/>
        <v>43803.436</v>
      </c>
      <c r="H431" s="26">
        <f t="shared" si="41"/>
        <v>18049</v>
      </c>
      <c r="I431" s="72" t="s">
        <v>1277</v>
      </c>
      <c r="J431" s="73" t="s">
        <v>1278</v>
      </c>
      <c r="K431" s="72">
        <v>18049</v>
      </c>
      <c r="L431" s="72" t="s">
        <v>253</v>
      </c>
      <c r="M431" s="73" t="s">
        <v>241</v>
      </c>
      <c r="N431" s="73"/>
      <c r="O431" s="74" t="s">
        <v>359</v>
      </c>
      <c r="P431" s="74" t="s">
        <v>120</v>
      </c>
    </row>
    <row r="432" spans="1:16">
      <c r="A432" s="26" t="str">
        <f t="shared" si="36"/>
        <v> BBS 40 </v>
      </c>
      <c r="B432" s="14" t="str">
        <f t="shared" si="37"/>
        <v>I</v>
      </c>
      <c r="C432" s="26">
        <f t="shared" si="38"/>
        <v>43831.313999999998</v>
      </c>
      <c r="D432" t="str">
        <f t="shared" si="39"/>
        <v>vis</v>
      </c>
      <c r="E432">
        <f>VLOOKUP(C432,Active!C$21:E$971,3,FALSE)</f>
        <v>18097.992418184411</v>
      </c>
      <c r="F432" s="14" t="s">
        <v>237</v>
      </c>
      <c r="G432" t="str">
        <f t="shared" si="40"/>
        <v>43831.314</v>
      </c>
      <c r="H432" s="26">
        <f t="shared" si="41"/>
        <v>18098</v>
      </c>
      <c r="I432" s="72" t="s">
        <v>1279</v>
      </c>
      <c r="J432" s="73" t="s">
        <v>1280</v>
      </c>
      <c r="K432" s="72">
        <v>18098</v>
      </c>
      <c r="L432" s="72" t="s">
        <v>350</v>
      </c>
      <c r="M432" s="73" t="s">
        <v>241</v>
      </c>
      <c r="N432" s="73"/>
      <c r="O432" s="74" t="s">
        <v>359</v>
      </c>
      <c r="P432" s="74" t="s">
        <v>121</v>
      </c>
    </row>
    <row r="433" spans="1:16">
      <c r="A433" s="26" t="str">
        <f t="shared" si="36"/>
        <v> BBS 43 </v>
      </c>
      <c r="B433" s="14" t="str">
        <f t="shared" si="37"/>
        <v>I</v>
      </c>
      <c r="C433" s="26">
        <f t="shared" si="38"/>
        <v>44002.582000000002</v>
      </c>
      <c r="D433" t="str">
        <f t="shared" si="39"/>
        <v>vis</v>
      </c>
      <c r="E433">
        <f>VLOOKUP(C433,Active!C$21:E$971,3,FALSE)</f>
        <v>18398.994363726804</v>
      </c>
      <c r="F433" s="14" t="s">
        <v>237</v>
      </c>
      <c r="G433" t="str">
        <f t="shared" si="40"/>
        <v>44002.582</v>
      </c>
      <c r="H433" s="26">
        <f t="shared" si="41"/>
        <v>18399</v>
      </c>
      <c r="I433" s="72" t="s">
        <v>1281</v>
      </c>
      <c r="J433" s="73" t="s">
        <v>1282</v>
      </c>
      <c r="K433" s="72">
        <v>18399</v>
      </c>
      <c r="L433" s="72" t="s">
        <v>310</v>
      </c>
      <c r="M433" s="73" t="s">
        <v>241</v>
      </c>
      <c r="N433" s="73"/>
      <c r="O433" s="74" t="s">
        <v>285</v>
      </c>
      <c r="P433" s="74" t="s">
        <v>122</v>
      </c>
    </row>
    <row r="434" spans="1:16">
      <c r="A434" s="26" t="str">
        <f t="shared" si="36"/>
        <v> BBS 43 </v>
      </c>
      <c r="B434" s="14" t="str">
        <f t="shared" si="37"/>
        <v>I</v>
      </c>
      <c r="C434" s="26">
        <f t="shared" si="38"/>
        <v>44010.553999999996</v>
      </c>
      <c r="D434" t="str">
        <f t="shared" si="39"/>
        <v>vis</v>
      </c>
      <c r="E434">
        <f>VLOOKUP(C434,Active!C$21:E$971,3,FALSE)</f>
        <v>18413.005080906092</v>
      </c>
      <c r="F434" s="14" t="s">
        <v>237</v>
      </c>
      <c r="G434" t="str">
        <f t="shared" si="40"/>
        <v>44010.554</v>
      </c>
      <c r="H434" s="26">
        <f t="shared" si="41"/>
        <v>18413</v>
      </c>
      <c r="I434" s="72" t="s">
        <v>1283</v>
      </c>
      <c r="J434" s="73" t="s">
        <v>1284</v>
      </c>
      <c r="K434" s="72">
        <v>18413</v>
      </c>
      <c r="L434" s="72" t="s">
        <v>364</v>
      </c>
      <c r="M434" s="73" t="s">
        <v>241</v>
      </c>
      <c r="N434" s="73"/>
      <c r="O434" s="74" t="s">
        <v>285</v>
      </c>
      <c r="P434" s="74" t="s">
        <v>122</v>
      </c>
    </row>
    <row r="435" spans="1:16">
      <c r="A435" s="26" t="str">
        <f t="shared" si="36"/>
        <v> BBS 44 </v>
      </c>
      <c r="B435" s="14" t="str">
        <f t="shared" si="37"/>
        <v>I</v>
      </c>
      <c r="C435" s="26">
        <f t="shared" si="38"/>
        <v>44046.396000000001</v>
      </c>
      <c r="D435" t="str">
        <f t="shared" si="39"/>
        <v>vis</v>
      </c>
      <c r="E435">
        <f>VLOOKUP(C435,Active!C$21:E$971,3,FALSE)</f>
        <v>18475.997068505243</v>
      </c>
      <c r="F435" s="14" t="s">
        <v>237</v>
      </c>
      <c r="G435" t="str">
        <f t="shared" si="40"/>
        <v>44046.396</v>
      </c>
      <c r="H435" s="26">
        <f t="shared" si="41"/>
        <v>18476</v>
      </c>
      <c r="I435" s="72" t="s">
        <v>1285</v>
      </c>
      <c r="J435" s="73" t="s">
        <v>1286</v>
      </c>
      <c r="K435" s="72">
        <v>18476</v>
      </c>
      <c r="L435" s="72" t="s">
        <v>253</v>
      </c>
      <c r="M435" s="73" t="s">
        <v>241</v>
      </c>
      <c r="N435" s="73"/>
      <c r="O435" s="74" t="s">
        <v>279</v>
      </c>
      <c r="P435" s="74" t="s">
        <v>123</v>
      </c>
    </row>
    <row r="436" spans="1:16">
      <c r="A436" s="26" t="str">
        <f t="shared" si="36"/>
        <v> BBS 44 </v>
      </c>
      <c r="B436" s="14" t="str">
        <f t="shared" si="37"/>
        <v>I</v>
      </c>
      <c r="C436" s="26">
        <f t="shared" si="38"/>
        <v>44116.387000000002</v>
      </c>
      <c r="D436" t="str">
        <f t="shared" si="39"/>
        <v>vis</v>
      </c>
      <c r="E436">
        <f>VLOOKUP(C436,Active!C$21:E$971,3,FALSE)</f>
        <v>18599.005611668344</v>
      </c>
      <c r="F436" s="14" t="s">
        <v>237</v>
      </c>
      <c r="G436" t="str">
        <f t="shared" si="40"/>
        <v>44116.387</v>
      </c>
      <c r="H436" s="26">
        <f t="shared" si="41"/>
        <v>18599</v>
      </c>
      <c r="I436" s="72" t="s">
        <v>1287</v>
      </c>
      <c r="J436" s="73" t="s">
        <v>1288</v>
      </c>
      <c r="K436" s="72">
        <v>18599</v>
      </c>
      <c r="L436" s="72" t="s">
        <v>364</v>
      </c>
      <c r="M436" s="73" t="s">
        <v>241</v>
      </c>
      <c r="N436" s="73"/>
      <c r="O436" s="74" t="s">
        <v>359</v>
      </c>
      <c r="P436" s="74" t="s">
        <v>123</v>
      </c>
    </row>
    <row r="437" spans="1:16">
      <c r="A437" s="26" t="str">
        <f t="shared" si="36"/>
        <v> BBS 45 </v>
      </c>
      <c r="B437" s="14" t="str">
        <f t="shared" si="37"/>
        <v>I</v>
      </c>
      <c r="C437" s="26">
        <f t="shared" si="38"/>
        <v>44128.332000000002</v>
      </c>
      <c r="D437" t="str">
        <f t="shared" si="39"/>
        <v>vis</v>
      </c>
      <c r="E437">
        <f>VLOOKUP(C437,Active!C$21:E$971,3,FALSE)</f>
        <v>18619.99884005604</v>
      </c>
      <c r="F437" s="14" t="s">
        <v>237</v>
      </c>
      <c r="G437" t="str">
        <f t="shared" si="40"/>
        <v>44128.332</v>
      </c>
      <c r="H437" s="26">
        <f t="shared" si="41"/>
        <v>18620</v>
      </c>
      <c r="I437" s="72" t="s">
        <v>1289</v>
      </c>
      <c r="J437" s="73" t="s">
        <v>1290</v>
      </c>
      <c r="K437" s="72">
        <v>18620</v>
      </c>
      <c r="L437" s="72" t="s">
        <v>284</v>
      </c>
      <c r="M437" s="73" t="s">
        <v>241</v>
      </c>
      <c r="N437" s="73"/>
      <c r="O437" s="74" t="s">
        <v>285</v>
      </c>
      <c r="P437" s="74" t="s">
        <v>124</v>
      </c>
    </row>
    <row r="438" spans="1:16">
      <c r="A438" s="26" t="str">
        <f t="shared" si="36"/>
        <v> BBS 45 </v>
      </c>
      <c r="B438" s="14" t="str">
        <f t="shared" si="37"/>
        <v>I</v>
      </c>
      <c r="C438" s="26">
        <f t="shared" si="38"/>
        <v>44157.341</v>
      </c>
      <c r="D438" t="str">
        <f t="shared" si="39"/>
        <v>vis</v>
      </c>
      <c r="E438">
        <f>VLOOKUP(C438,Active!C$21:E$971,3,FALSE)</f>
        <v>18670.981892571621</v>
      </c>
      <c r="F438" s="14" t="s">
        <v>237</v>
      </c>
      <c r="G438" t="str">
        <f t="shared" si="40"/>
        <v>44157.341</v>
      </c>
      <c r="H438" s="26">
        <f t="shared" si="41"/>
        <v>18671</v>
      </c>
      <c r="I438" s="72" t="s">
        <v>1291</v>
      </c>
      <c r="J438" s="73" t="s">
        <v>1292</v>
      </c>
      <c r="K438" s="72">
        <v>18671</v>
      </c>
      <c r="L438" s="72" t="s">
        <v>307</v>
      </c>
      <c r="M438" s="73" t="s">
        <v>241</v>
      </c>
      <c r="N438" s="73"/>
      <c r="O438" s="74" t="s">
        <v>279</v>
      </c>
      <c r="P438" s="74" t="s">
        <v>124</v>
      </c>
    </row>
    <row r="439" spans="1:16">
      <c r="A439" s="26" t="str">
        <f t="shared" si="36"/>
        <v> BBS 45 </v>
      </c>
      <c r="B439" s="14" t="str">
        <f t="shared" si="37"/>
        <v>I</v>
      </c>
      <c r="C439" s="26">
        <f t="shared" si="38"/>
        <v>44165.315999999999</v>
      </c>
      <c r="D439" t="str">
        <f t="shared" si="39"/>
        <v>vis</v>
      </c>
      <c r="E439">
        <f>VLOOKUP(C439,Active!C$21:E$971,3,FALSE)</f>
        <v>18684.99788222351</v>
      </c>
      <c r="F439" s="14" t="s">
        <v>237</v>
      </c>
      <c r="G439" t="str">
        <f t="shared" si="40"/>
        <v>44165.316</v>
      </c>
      <c r="H439" s="26">
        <f t="shared" si="41"/>
        <v>18685</v>
      </c>
      <c r="I439" s="72" t="s">
        <v>1293</v>
      </c>
      <c r="J439" s="73" t="s">
        <v>1294</v>
      </c>
      <c r="K439" s="72">
        <v>18685</v>
      </c>
      <c r="L439" s="72" t="s">
        <v>284</v>
      </c>
      <c r="M439" s="73" t="s">
        <v>241</v>
      </c>
      <c r="N439" s="73"/>
      <c r="O439" s="74" t="s">
        <v>359</v>
      </c>
      <c r="P439" s="74" t="s">
        <v>124</v>
      </c>
    </row>
    <row r="440" spans="1:16">
      <c r="A440" s="26" t="str">
        <f t="shared" si="36"/>
        <v> BRNO 26 </v>
      </c>
      <c r="B440" s="14" t="str">
        <f t="shared" si="37"/>
        <v>I</v>
      </c>
      <c r="C440" s="26">
        <f t="shared" si="38"/>
        <v>44438.432999999997</v>
      </c>
      <c r="D440" t="str">
        <f t="shared" si="39"/>
        <v>vis</v>
      </c>
      <c r="E440">
        <f>VLOOKUP(C440,Active!C$21:E$971,3,FALSE)</f>
        <v>19164.998514920218</v>
      </c>
      <c r="F440" s="14" t="s">
        <v>237</v>
      </c>
      <c r="G440" t="str">
        <f t="shared" si="40"/>
        <v>44438.433</v>
      </c>
      <c r="H440" s="26">
        <f t="shared" si="41"/>
        <v>19165</v>
      </c>
      <c r="I440" s="72" t="s">
        <v>1295</v>
      </c>
      <c r="J440" s="73" t="s">
        <v>1296</v>
      </c>
      <c r="K440" s="72">
        <v>19165</v>
      </c>
      <c r="L440" s="72" t="s">
        <v>284</v>
      </c>
      <c r="M440" s="73" t="s">
        <v>241</v>
      </c>
      <c r="N440" s="73"/>
      <c r="O440" s="74" t="s">
        <v>1297</v>
      </c>
      <c r="P440" s="74" t="s">
        <v>125</v>
      </c>
    </row>
    <row r="441" spans="1:16">
      <c r="A441" s="26" t="str">
        <f t="shared" si="36"/>
        <v> BBS 49 </v>
      </c>
      <c r="B441" s="14" t="str">
        <f t="shared" si="37"/>
        <v>I</v>
      </c>
      <c r="C441" s="26">
        <f t="shared" si="38"/>
        <v>44459.476999999999</v>
      </c>
      <c r="D441" t="str">
        <f t="shared" si="39"/>
        <v>vis</v>
      </c>
      <c r="E441">
        <f>VLOOKUP(C441,Active!C$21:E$971,3,FALSE)</f>
        <v>19201.983152692566</v>
      </c>
      <c r="F441" s="14" t="s">
        <v>237</v>
      </c>
      <c r="G441" t="str">
        <f t="shared" si="40"/>
        <v>44459.477</v>
      </c>
      <c r="H441" s="26">
        <f t="shared" si="41"/>
        <v>19202</v>
      </c>
      <c r="I441" s="72" t="s">
        <v>1298</v>
      </c>
      <c r="J441" s="73" t="s">
        <v>1299</v>
      </c>
      <c r="K441" s="72">
        <v>19202</v>
      </c>
      <c r="L441" s="72" t="s">
        <v>307</v>
      </c>
      <c r="M441" s="73" t="s">
        <v>241</v>
      </c>
      <c r="N441" s="73"/>
      <c r="O441" s="74" t="s">
        <v>359</v>
      </c>
      <c r="P441" s="74" t="s">
        <v>126</v>
      </c>
    </row>
    <row r="442" spans="1:16">
      <c r="A442" s="26" t="str">
        <f t="shared" si="36"/>
        <v> BBS 50 </v>
      </c>
      <c r="B442" s="14" t="str">
        <f t="shared" si="37"/>
        <v>I</v>
      </c>
      <c r="C442" s="26">
        <f t="shared" si="38"/>
        <v>44487.368000000002</v>
      </c>
      <c r="D442" t="str">
        <f t="shared" si="39"/>
        <v>vis</v>
      </c>
      <c r="E442">
        <f>VLOOKUP(C442,Active!C$21:E$971,3,FALSE)</f>
        <v>19251.001330420593</v>
      </c>
      <c r="F442" s="14" t="s">
        <v>237</v>
      </c>
      <c r="G442" t="str">
        <f t="shared" si="40"/>
        <v>44487.368</v>
      </c>
      <c r="H442" s="26">
        <f t="shared" si="41"/>
        <v>19251</v>
      </c>
      <c r="I442" s="72" t="s">
        <v>1300</v>
      </c>
      <c r="J442" s="73" t="s">
        <v>1301</v>
      </c>
      <c r="K442" s="72">
        <v>19251</v>
      </c>
      <c r="L442" s="72" t="s">
        <v>324</v>
      </c>
      <c r="M442" s="73" t="s">
        <v>241</v>
      </c>
      <c r="N442" s="73"/>
      <c r="O442" s="74" t="s">
        <v>359</v>
      </c>
      <c r="P442" s="74" t="s">
        <v>127</v>
      </c>
    </row>
    <row r="443" spans="1:16">
      <c r="A443" s="26" t="str">
        <f t="shared" si="36"/>
        <v> BBS 50 </v>
      </c>
      <c r="B443" s="14" t="str">
        <f t="shared" si="37"/>
        <v>I</v>
      </c>
      <c r="C443" s="26">
        <f t="shared" si="38"/>
        <v>44491.353999999999</v>
      </c>
      <c r="D443" t="str">
        <f t="shared" si="39"/>
        <v>vis</v>
      </c>
      <c r="E443">
        <f>VLOOKUP(C443,Active!C$21:E$971,3,FALSE)</f>
        <v>19258.006689010239</v>
      </c>
      <c r="F443" s="14" t="s">
        <v>237</v>
      </c>
      <c r="G443" t="str">
        <f t="shared" si="40"/>
        <v>44491.354</v>
      </c>
      <c r="H443" s="26">
        <f t="shared" si="41"/>
        <v>19258</v>
      </c>
      <c r="I443" s="72" t="s">
        <v>1302</v>
      </c>
      <c r="J443" s="73" t="s">
        <v>1303</v>
      </c>
      <c r="K443" s="72">
        <v>19258</v>
      </c>
      <c r="L443" s="72" t="s">
        <v>264</v>
      </c>
      <c r="M443" s="73" t="s">
        <v>241</v>
      </c>
      <c r="N443" s="73"/>
      <c r="O443" s="74" t="s">
        <v>359</v>
      </c>
      <c r="P443" s="74" t="s">
        <v>127</v>
      </c>
    </row>
    <row r="444" spans="1:16">
      <c r="A444" s="26" t="str">
        <f t="shared" si="36"/>
        <v> BBS 50 </v>
      </c>
      <c r="B444" s="14" t="str">
        <f t="shared" si="37"/>
        <v>I</v>
      </c>
      <c r="C444" s="26">
        <f t="shared" si="38"/>
        <v>44499.309000000001</v>
      </c>
      <c r="D444" t="str">
        <f t="shared" si="39"/>
        <v>vis</v>
      </c>
      <c r="E444">
        <f>VLOOKUP(C444,Active!C$21:E$971,3,FALSE)</f>
        <v>19271.987528844827</v>
      </c>
      <c r="F444" s="14" t="s">
        <v>237</v>
      </c>
      <c r="G444" t="str">
        <f t="shared" si="40"/>
        <v>44499.309</v>
      </c>
      <c r="H444" s="26">
        <f t="shared" si="41"/>
        <v>19272</v>
      </c>
      <c r="I444" s="72" t="s">
        <v>1304</v>
      </c>
      <c r="J444" s="73" t="s">
        <v>1305</v>
      </c>
      <c r="K444" s="72">
        <v>19272</v>
      </c>
      <c r="L444" s="72" t="s">
        <v>412</v>
      </c>
      <c r="M444" s="73" t="s">
        <v>241</v>
      </c>
      <c r="N444" s="73"/>
      <c r="O444" s="74" t="s">
        <v>359</v>
      </c>
      <c r="P444" s="74" t="s">
        <v>127</v>
      </c>
    </row>
    <row r="445" spans="1:16">
      <c r="A445" s="26" t="str">
        <f t="shared" si="36"/>
        <v> BBS 51 </v>
      </c>
      <c r="B445" s="14" t="str">
        <f t="shared" si="37"/>
        <v>I</v>
      </c>
      <c r="C445" s="26">
        <f t="shared" si="38"/>
        <v>44565.319000000003</v>
      </c>
      <c r="D445" t="str">
        <f t="shared" si="39"/>
        <v>vis</v>
      </c>
      <c r="E445">
        <f>VLOOKUP(C445,Active!C$21:E$971,3,FALSE)</f>
        <v>19387.999500872607</v>
      </c>
      <c r="F445" s="14" t="s">
        <v>237</v>
      </c>
      <c r="G445" t="str">
        <f t="shared" si="40"/>
        <v>44565.319</v>
      </c>
      <c r="H445" s="26">
        <f t="shared" si="41"/>
        <v>19388</v>
      </c>
      <c r="I445" s="72" t="s">
        <v>1306</v>
      </c>
      <c r="J445" s="73" t="s">
        <v>1307</v>
      </c>
      <c r="K445" s="72">
        <v>19388</v>
      </c>
      <c r="L445" s="72" t="s">
        <v>250</v>
      </c>
      <c r="M445" s="73" t="s">
        <v>241</v>
      </c>
      <c r="N445" s="73"/>
      <c r="O445" s="74" t="s">
        <v>359</v>
      </c>
      <c r="P445" s="74" t="s">
        <v>128</v>
      </c>
    </row>
    <row r="446" spans="1:16">
      <c r="A446" s="26" t="str">
        <f t="shared" si="36"/>
        <v> BBS 52 </v>
      </c>
      <c r="B446" s="14" t="str">
        <f t="shared" si="37"/>
        <v>I</v>
      </c>
      <c r="C446" s="26">
        <f t="shared" si="38"/>
        <v>44585.235999999997</v>
      </c>
      <c r="D446" t="str">
        <f t="shared" si="39"/>
        <v>vis</v>
      </c>
      <c r="E446">
        <f>VLOOKUP(C446,Active!C$21:E$971,3,FALSE)</f>
        <v>19423.003446439587</v>
      </c>
      <c r="F446" s="14" t="s">
        <v>237</v>
      </c>
      <c r="G446" t="str">
        <f t="shared" si="40"/>
        <v>44585.236</v>
      </c>
      <c r="H446" s="26">
        <f t="shared" si="41"/>
        <v>19423</v>
      </c>
      <c r="I446" s="72" t="s">
        <v>1308</v>
      </c>
      <c r="J446" s="73" t="s">
        <v>1309</v>
      </c>
      <c r="K446" s="72">
        <v>19423</v>
      </c>
      <c r="L446" s="72" t="s">
        <v>278</v>
      </c>
      <c r="M446" s="73" t="s">
        <v>241</v>
      </c>
      <c r="N446" s="73"/>
      <c r="O446" s="74" t="s">
        <v>359</v>
      </c>
      <c r="P446" s="74" t="s">
        <v>129</v>
      </c>
    </row>
    <row r="447" spans="1:16">
      <c r="A447" s="26" t="str">
        <f t="shared" si="36"/>
        <v> BBS 52 </v>
      </c>
      <c r="B447" s="14" t="str">
        <f t="shared" si="37"/>
        <v>I</v>
      </c>
      <c r="C447" s="26">
        <f t="shared" si="38"/>
        <v>44606.286999999997</v>
      </c>
      <c r="D447" t="str">
        <f t="shared" si="39"/>
        <v>vis</v>
      </c>
      <c r="E447">
        <f>VLOOKUP(C447,Active!C$21:E$971,3,FALSE)</f>
        <v>19460.000386647989</v>
      </c>
      <c r="F447" s="14" t="s">
        <v>237</v>
      </c>
      <c r="G447" t="str">
        <f t="shared" si="40"/>
        <v>44606.287</v>
      </c>
      <c r="H447" s="26">
        <f t="shared" si="41"/>
        <v>19460</v>
      </c>
      <c r="I447" s="72" t="s">
        <v>1310</v>
      </c>
      <c r="J447" s="73" t="s">
        <v>1311</v>
      </c>
      <c r="K447" s="72">
        <v>19460</v>
      </c>
      <c r="L447" s="72" t="s">
        <v>297</v>
      </c>
      <c r="M447" s="73" t="s">
        <v>241</v>
      </c>
      <c r="N447" s="73"/>
      <c r="O447" s="74" t="s">
        <v>359</v>
      </c>
      <c r="P447" s="74" t="s">
        <v>129</v>
      </c>
    </row>
    <row r="448" spans="1:16">
      <c r="A448" s="26" t="str">
        <f t="shared" si="36"/>
        <v> BBS 56 </v>
      </c>
      <c r="B448" s="14" t="str">
        <f t="shared" si="37"/>
        <v>I</v>
      </c>
      <c r="C448" s="26">
        <f t="shared" si="38"/>
        <v>44838.434999999998</v>
      </c>
      <c r="D448" t="str">
        <f t="shared" si="39"/>
        <v>vis</v>
      </c>
      <c r="E448">
        <f>VLOOKUP(C448,Active!C$21:E$971,3,FALSE)</f>
        <v>19867.998376078442</v>
      </c>
      <c r="F448" s="14" t="s">
        <v>237</v>
      </c>
      <c r="G448" t="str">
        <f t="shared" si="40"/>
        <v>44838.435</v>
      </c>
      <c r="H448" s="26">
        <f t="shared" si="41"/>
        <v>19868</v>
      </c>
      <c r="I448" s="72" t="s">
        <v>1312</v>
      </c>
      <c r="J448" s="73" t="s">
        <v>1313</v>
      </c>
      <c r="K448" s="72">
        <v>19868</v>
      </c>
      <c r="L448" s="72" t="s">
        <v>284</v>
      </c>
      <c r="M448" s="73" t="s">
        <v>241</v>
      </c>
      <c r="N448" s="73"/>
      <c r="O448" s="74" t="s">
        <v>359</v>
      </c>
      <c r="P448" s="74" t="s">
        <v>130</v>
      </c>
    </row>
    <row r="449" spans="1:16">
      <c r="A449" s="26" t="str">
        <f t="shared" si="36"/>
        <v> BBS 56 </v>
      </c>
      <c r="B449" s="14" t="str">
        <f t="shared" si="37"/>
        <v>I</v>
      </c>
      <c r="C449" s="26">
        <f t="shared" si="38"/>
        <v>44842.423000000003</v>
      </c>
      <c r="D449" t="str">
        <f t="shared" si="39"/>
        <v>vis</v>
      </c>
      <c r="E449">
        <f>VLOOKUP(C449,Active!C$21:E$971,3,FALSE)</f>
        <v>19875.007249649829</v>
      </c>
      <c r="F449" s="14" t="s">
        <v>237</v>
      </c>
      <c r="G449" t="str">
        <f t="shared" si="40"/>
        <v>44842.423</v>
      </c>
      <c r="H449" s="26">
        <f t="shared" si="41"/>
        <v>19875</v>
      </c>
      <c r="I449" s="72" t="s">
        <v>1314</v>
      </c>
      <c r="J449" s="73" t="s">
        <v>1315</v>
      </c>
      <c r="K449" s="72">
        <v>19875</v>
      </c>
      <c r="L449" s="72" t="s">
        <v>264</v>
      </c>
      <c r="M449" s="73" t="s">
        <v>241</v>
      </c>
      <c r="N449" s="73"/>
      <c r="O449" s="74" t="s">
        <v>279</v>
      </c>
      <c r="P449" s="74" t="s">
        <v>130</v>
      </c>
    </row>
    <row r="450" spans="1:16">
      <c r="A450" s="26" t="str">
        <f t="shared" si="36"/>
        <v> BBS 56 </v>
      </c>
      <c r="B450" s="14" t="str">
        <f t="shared" si="37"/>
        <v>I</v>
      </c>
      <c r="C450" s="26">
        <f t="shared" si="38"/>
        <v>44854.375</v>
      </c>
      <c r="D450" t="str">
        <f t="shared" si="39"/>
        <v>vis</v>
      </c>
      <c r="E450">
        <f>VLOOKUP(C450,Active!C$21:E$971,3,FALSE)</f>
        <v>19896.012780473578</v>
      </c>
      <c r="F450" s="14" t="s">
        <v>237</v>
      </c>
      <c r="G450" t="str">
        <f t="shared" si="40"/>
        <v>44854.375</v>
      </c>
      <c r="H450" s="26">
        <f t="shared" si="41"/>
        <v>19896</v>
      </c>
      <c r="I450" s="72" t="s">
        <v>1316</v>
      </c>
      <c r="J450" s="73" t="s">
        <v>1317</v>
      </c>
      <c r="K450" s="72">
        <v>19896</v>
      </c>
      <c r="L450" s="72" t="s">
        <v>300</v>
      </c>
      <c r="M450" s="73" t="s">
        <v>241</v>
      </c>
      <c r="N450" s="73"/>
      <c r="O450" s="74" t="s">
        <v>279</v>
      </c>
      <c r="P450" s="74" t="s">
        <v>130</v>
      </c>
    </row>
    <row r="451" spans="1:16">
      <c r="A451" s="26" t="str">
        <f t="shared" si="36"/>
        <v> BBS 57 </v>
      </c>
      <c r="B451" s="14" t="str">
        <f t="shared" si="37"/>
        <v>I</v>
      </c>
      <c r="C451" s="26">
        <f t="shared" si="38"/>
        <v>44891.355000000003</v>
      </c>
      <c r="D451" t="str">
        <f t="shared" si="39"/>
        <v>vis</v>
      </c>
      <c r="E451">
        <f>VLOOKUP(C451,Active!C$21:E$971,3,FALSE)</f>
        <v>19961.004792677602</v>
      </c>
      <c r="F451" s="14" t="s">
        <v>237</v>
      </c>
      <c r="G451" t="str">
        <f t="shared" si="40"/>
        <v>44891.355</v>
      </c>
      <c r="H451" s="26">
        <f t="shared" si="41"/>
        <v>19961</v>
      </c>
      <c r="I451" s="72" t="s">
        <v>1318</v>
      </c>
      <c r="J451" s="73" t="s">
        <v>1319</v>
      </c>
      <c r="K451" s="72">
        <v>19961</v>
      </c>
      <c r="L451" s="72" t="s">
        <v>364</v>
      </c>
      <c r="M451" s="73" t="s">
        <v>241</v>
      </c>
      <c r="N451" s="73"/>
      <c r="O451" s="74" t="s">
        <v>359</v>
      </c>
      <c r="P451" s="74" t="s">
        <v>131</v>
      </c>
    </row>
    <row r="452" spans="1:16">
      <c r="A452" s="26" t="str">
        <f t="shared" si="36"/>
        <v> BBS 57 </v>
      </c>
      <c r="B452" s="14" t="str">
        <f t="shared" si="37"/>
        <v>I</v>
      </c>
      <c r="C452" s="26">
        <f t="shared" si="38"/>
        <v>44932.313999999998</v>
      </c>
      <c r="D452" t="str">
        <f t="shared" si="39"/>
        <v>vis</v>
      </c>
      <c r="E452">
        <f>VLOOKUP(C452,Active!C$21:E$971,3,FALSE)</f>
        <v>20032.989861035199</v>
      </c>
      <c r="F452" s="14" t="s">
        <v>237</v>
      </c>
      <c r="G452" t="str">
        <f t="shared" si="40"/>
        <v>44932.314</v>
      </c>
      <c r="H452" s="26">
        <f t="shared" si="41"/>
        <v>20033</v>
      </c>
      <c r="I452" s="72" t="s">
        <v>1320</v>
      </c>
      <c r="J452" s="73" t="s">
        <v>1321</v>
      </c>
      <c r="K452" s="72">
        <v>20033</v>
      </c>
      <c r="L452" s="72" t="s">
        <v>333</v>
      </c>
      <c r="M452" s="73" t="s">
        <v>241</v>
      </c>
      <c r="N452" s="73"/>
      <c r="O452" s="74" t="s">
        <v>359</v>
      </c>
      <c r="P452" s="74" t="s">
        <v>131</v>
      </c>
    </row>
    <row r="453" spans="1:16">
      <c r="A453" s="26" t="str">
        <f t="shared" si="36"/>
        <v> BBS 61 </v>
      </c>
      <c r="B453" s="14" t="str">
        <f t="shared" si="37"/>
        <v>I</v>
      </c>
      <c r="C453" s="26">
        <f t="shared" si="38"/>
        <v>45172.44</v>
      </c>
      <c r="D453" t="str">
        <f t="shared" si="39"/>
        <v>vis</v>
      </c>
      <c r="E453">
        <f>VLOOKUP(C453,Active!C$21:E$971,3,FALSE)</f>
        <v>20455.009112590149</v>
      </c>
      <c r="F453" s="14" t="s">
        <v>237</v>
      </c>
      <c r="G453" t="str">
        <f t="shared" si="40"/>
        <v>45172.440</v>
      </c>
      <c r="H453" s="26">
        <f t="shared" si="41"/>
        <v>20455</v>
      </c>
      <c r="I453" s="72" t="s">
        <v>1322</v>
      </c>
      <c r="J453" s="73" t="s">
        <v>1323</v>
      </c>
      <c r="K453" s="72">
        <v>20455</v>
      </c>
      <c r="L453" s="72" t="s">
        <v>240</v>
      </c>
      <c r="M453" s="73" t="s">
        <v>241</v>
      </c>
      <c r="N453" s="73"/>
      <c r="O453" s="74" t="s">
        <v>359</v>
      </c>
      <c r="P453" s="74" t="s">
        <v>132</v>
      </c>
    </row>
    <row r="454" spans="1:16">
      <c r="A454" s="26" t="str">
        <f t="shared" si="36"/>
        <v> BBS 61 </v>
      </c>
      <c r="B454" s="14" t="str">
        <f t="shared" si="37"/>
        <v>I</v>
      </c>
      <c r="C454" s="26">
        <f t="shared" si="38"/>
        <v>45180.400999999998</v>
      </c>
      <c r="D454" t="str">
        <f t="shared" si="39"/>
        <v>vis</v>
      </c>
      <c r="E454">
        <f>VLOOKUP(C454,Active!C$21:E$971,3,FALSE)</f>
        <v>20469.000497369918</v>
      </c>
      <c r="F454" s="14" t="s">
        <v>237</v>
      </c>
      <c r="G454" t="str">
        <f t="shared" si="40"/>
        <v>45180.401</v>
      </c>
      <c r="H454" s="26">
        <f t="shared" si="41"/>
        <v>20469</v>
      </c>
      <c r="I454" s="72" t="s">
        <v>1324</v>
      </c>
      <c r="J454" s="73" t="s">
        <v>1325</v>
      </c>
      <c r="K454" s="72">
        <v>20469</v>
      </c>
      <c r="L454" s="72" t="s">
        <v>297</v>
      </c>
      <c r="M454" s="73" t="s">
        <v>241</v>
      </c>
      <c r="N454" s="73"/>
      <c r="O454" s="74" t="s">
        <v>279</v>
      </c>
      <c r="P454" s="74" t="s">
        <v>132</v>
      </c>
    </row>
    <row r="455" spans="1:16">
      <c r="A455" s="26" t="str">
        <f t="shared" si="36"/>
        <v> BBS 62 </v>
      </c>
      <c r="B455" s="14" t="str">
        <f t="shared" si="37"/>
        <v>I</v>
      </c>
      <c r="C455" s="26">
        <f t="shared" si="38"/>
        <v>45196.341</v>
      </c>
      <c r="D455" t="str">
        <f t="shared" si="39"/>
        <v>vis</v>
      </c>
      <c r="E455">
        <f>VLOOKUP(C455,Active!C$21:E$971,3,FALSE)</f>
        <v>20497.014901765055</v>
      </c>
      <c r="F455" s="14" t="s">
        <v>237</v>
      </c>
      <c r="G455" t="str">
        <f t="shared" si="40"/>
        <v>45196.341</v>
      </c>
      <c r="H455" s="26">
        <f t="shared" si="41"/>
        <v>20497</v>
      </c>
      <c r="I455" s="72" t="s">
        <v>1326</v>
      </c>
      <c r="J455" s="73" t="s">
        <v>1327</v>
      </c>
      <c r="K455" s="72">
        <v>20497</v>
      </c>
      <c r="L455" s="72" t="s">
        <v>289</v>
      </c>
      <c r="M455" s="73" t="s">
        <v>241</v>
      </c>
      <c r="N455" s="73"/>
      <c r="O455" s="74" t="s">
        <v>279</v>
      </c>
      <c r="P455" s="74" t="s">
        <v>133</v>
      </c>
    </row>
    <row r="456" spans="1:16">
      <c r="A456" s="26" t="str">
        <f t="shared" si="36"/>
        <v> BBS 62 </v>
      </c>
      <c r="B456" s="14" t="str">
        <f t="shared" si="37"/>
        <v>I</v>
      </c>
      <c r="C456" s="26">
        <f t="shared" si="38"/>
        <v>45225.341999999997</v>
      </c>
      <c r="D456" t="str">
        <f t="shared" si="39"/>
        <v>vis</v>
      </c>
      <c r="E456">
        <f>VLOOKUP(C456,Active!C$21:E$971,3,FALSE)</f>
        <v>20547.983894353711</v>
      </c>
      <c r="F456" s="14" t="s">
        <v>237</v>
      </c>
      <c r="G456" t="str">
        <f t="shared" si="40"/>
        <v>45225.342</v>
      </c>
      <c r="H456" s="26">
        <f t="shared" si="41"/>
        <v>20548</v>
      </c>
      <c r="I456" s="72" t="s">
        <v>1328</v>
      </c>
      <c r="J456" s="73" t="s">
        <v>1329</v>
      </c>
      <c r="K456" s="72">
        <v>20548</v>
      </c>
      <c r="L456" s="72" t="s">
        <v>1084</v>
      </c>
      <c r="M456" s="73" t="s">
        <v>241</v>
      </c>
      <c r="N456" s="73"/>
      <c r="O456" s="74" t="s">
        <v>279</v>
      </c>
      <c r="P456" s="74" t="s">
        <v>133</v>
      </c>
    </row>
    <row r="457" spans="1:16">
      <c r="A457" s="26" t="str">
        <f t="shared" si="36"/>
        <v> BBS 62 </v>
      </c>
      <c r="B457" s="14" t="str">
        <f t="shared" si="37"/>
        <v>I</v>
      </c>
      <c r="C457" s="26">
        <f t="shared" si="38"/>
        <v>45229.332000000002</v>
      </c>
      <c r="D457" t="str">
        <f t="shared" si="39"/>
        <v>vis</v>
      </c>
      <c r="E457">
        <f>VLOOKUP(C457,Active!C$21:E$971,3,FALSE)</f>
        <v>20554.996282906828</v>
      </c>
      <c r="F457" s="14" t="s">
        <v>237</v>
      </c>
      <c r="G457" t="str">
        <f t="shared" si="40"/>
        <v>45229.332</v>
      </c>
      <c r="H457" s="26">
        <f t="shared" si="41"/>
        <v>20555</v>
      </c>
      <c r="I457" s="72" t="s">
        <v>1330</v>
      </c>
      <c r="J457" s="73" t="s">
        <v>1331</v>
      </c>
      <c r="K457" s="72">
        <v>20555</v>
      </c>
      <c r="L457" s="72" t="s">
        <v>253</v>
      </c>
      <c r="M457" s="73" t="s">
        <v>241</v>
      </c>
      <c r="N457" s="73"/>
      <c r="O457" s="74" t="s">
        <v>359</v>
      </c>
      <c r="P457" s="74" t="s">
        <v>133</v>
      </c>
    </row>
    <row r="458" spans="1:16">
      <c r="A458" s="26" t="str">
        <f t="shared" si="36"/>
        <v> BBS 62 </v>
      </c>
      <c r="B458" s="14" t="str">
        <f t="shared" si="37"/>
        <v>I</v>
      </c>
      <c r="C458" s="26">
        <f t="shared" si="38"/>
        <v>45241.294000000002</v>
      </c>
      <c r="D458" t="str">
        <f t="shared" si="39"/>
        <v>vis</v>
      </c>
      <c r="E458">
        <f>VLOOKUP(C458,Active!C$21:E$971,3,FALSE)</f>
        <v>20576.019388639237</v>
      </c>
      <c r="F458" s="14" t="s">
        <v>237</v>
      </c>
      <c r="G458" t="str">
        <f t="shared" si="40"/>
        <v>45241.294</v>
      </c>
      <c r="H458" s="26">
        <f t="shared" si="41"/>
        <v>20576</v>
      </c>
      <c r="I458" s="72" t="s">
        <v>1332</v>
      </c>
      <c r="J458" s="73" t="s">
        <v>1333</v>
      </c>
      <c r="K458" s="72">
        <v>20576</v>
      </c>
      <c r="L458" s="72" t="s">
        <v>680</v>
      </c>
      <c r="M458" s="73" t="s">
        <v>241</v>
      </c>
      <c r="N458" s="73"/>
      <c r="O458" s="74" t="s">
        <v>279</v>
      </c>
      <c r="P458" s="74" t="s">
        <v>133</v>
      </c>
    </row>
    <row r="459" spans="1:16">
      <c r="A459" s="26" t="str">
        <f t="shared" ref="A459:A522" si="42">P459</f>
        <v> BBS 63 </v>
      </c>
      <c r="B459" s="14" t="str">
        <f t="shared" ref="B459:B522" si="43">IF(H459=INT(H459),"I","II")</f>
        <v>I</v>
      </c>
      <c r="C459" s="26">
        <f t="shared" ref="C459:C522" si="44">1*G459</f>
        <v>45258.358</v>
      </c>
      <c r="D459" t="str">
        <f t="shared" ref="D459:D522" si="45">VLOOKUP(F459,I$1:J$5,2,FALSE)</f>
        <v>vis</v>
      </c>
      <c r="E459">
        <f>VLOOKUP(C459,Active!C$21:E$971,3,FALSE)</f>
        <v>20606.009212767123</v>
      </c>
      <c r="F459" s="14" t="s">
        <v>237</v>
      </c>
      <c r="G459" t="str">
        <f t="shared" ref="G459:G522" si="46">MID(I459,3,LEN(I459)-3)</f>
        <v>45258.358</v>
      </c>
      <c r="H459" s="26">
        <f t="shared" ref="H459:H522" si="47">1*K459</f>
        <v>20606</v>
      </c>
      <c r="I459" s="72" t="s">
        <v>1334</v>
      </c>
      <c r="J459" s="73" t="s">
        <v>1335</v>
      </c>
      <c r="K459" s="72">
        <v>20606</v>
      </c>
      <c r="L459" s="72" t="s">
        <v>240</v>
      </c>
      <c r="M459" s="73" t="s">
        <v>241</v>
      </c>
      <c r="N459" s="73"/>
      <c r="O459" s="74" t="s">
        <v>359</v>
      </c>
      <c r="P459" s="74" t="s">
        <v>134</v>
      </c>
    </row>
    <row r="460" spans="1:16">
      <c r="A460" s="26" t="str">
        <f t="shared" si="42"/>
        <v> BBS 63 </v>
      </c>
      <c r="B460" s="14" t="str">
        <f t="shared" si="43"/>
        <v>I</v>
      </c>
      <c r="C460" s="26">
        <f t="shared" si="44"/>
        <v>45274.285000000003</v>
      </c>
      <c r="D460" t="str">
        <f t="shared" si="45"/>
        <v>vis</v>
      </c>
      <c r="E460">
        <f>VLOOKUP(C460,Active!C$21:E$971,3,FALSE)</f>
        <v>20634.000769781011</v>
      </c>
      <c r="F460" s="14" t="s">
        <v>237</v>
      </c>
      <c r="G460" t="str">
        <f t="shared" si="46"/>
        <v>45274.285</v>
      </c>
      <c r="H460" s="26">
        <f t="shared" si="47"/>
        <v>20634</v>
      </c>
      <c r="I460" s="72" t="s">
        <v>1336</v>
      </c>
      <c r="J460" s="73" t="s">
        <v>1337</v>
      </c>
      <c r="K460" s="72">
        <v>20634</v>
      </c>
      <c r="L460" s="72" t="s">
        <v>297</v>
      </c>
      <c r="M460" s="73" t="s">
        <v>241</v>
      </c>
      <c r="N460" s="73"/>
      <c r="O460" s="74" t="s">
        <v>359</v>
      </c>
      <c r="P460" s="74" t="s">
        <v>134</v>
      </c>
    </row>
    <row r="461" spans="1:16">
      <c r="A461" s="26" t="str">
        <f t="shared" si="42"/>
        <v> BBS 67 </v>
      </c>
      <c r="B461" s="14" t="str">
        <f t="shared" si="43"/>
        <v>I</v>
      </c>
      <c r="C461" s="26">
        <f t="shared" si="44"/>
        <v>45518.394999999997</v>
      </c>
      <c r="D461" t="str">
        <f t="shared" si="45"/>
        <v>vis</v>
      </c>
      <c r="E461">
        <f>VLOOKUP(C461,Active!C$21:E$971,3,FALSE)</f>
        <v>21063.021864943858</v>
      </c>
      <c r="F461" s="14" t="s">
        <v>237</v>
      </c>
      <c r="G461" t="str">
        <f t="shared" si="46"/>
        <v>45518.395</v>
      </c>
      <c r="H461" s="26">
        <f t="shared" si="47"/>
        <v>21063</v>
      </c>
      <c r="I461" s="72" t="s">
        <v>1338</v>
      </c>
      <c r="J461" s="73" t="s">
        <v>1339</v>
      </c>
      <c r="K461" s="72">
        <v>21063</v>
      </c>
      <c r="L461" s="72" t="s">
        <v>270</v>
      </c>
      <c r="M461" s="73" t="s">
        <v>241</v>
      </c>
      <c r="N461" s="73"/>
      <c r="O461" s="74" t="s">
        <v>279</v>
      </c>
      <c r="P461" s="74" t="s">
        <v>135</v>
      </c>
    </row>
    <row r="462" spans="1:16">
      <c r="A462" s="26" t="str">
        <f t="shared" si="42"/>
        <v> BBS 67 </v>
      </c>
      <c r="B462" s="14" t="str">
        <f t="shared" si="43"/>
        <v>I</v>
      </c>
      <c r="C462" s="26">
        <f t="shared" si="44"/>
        <v>45543.421000000002</v>
      </c>
      <c r="D462" t="str">
        <f t="shared" si="45"/>
        <v>vis</v>
      </c>
      <c r="E462">
        <f>VLOOKUP(C462,Active!C$21:E$971,3,FALSE)</f>
        <v>21107.004831342398</v>
      </c>
      <c r="F462" s="14" t="s">
        <v>237</v>
      </c>
      <c r="G462" t="str">
        <f t="shared" si="46"/>
        <v>45543.421</v>
      </c>
      <c r="H462" s="26">
        <f t="shared" si="47"/>
        <v>21107</v>
      </c>
      <c r="I462" s="72" t="s">
        <v>1340</v>
      </c>
      <c r="J462" s="73" t="s">
        <v>1341</v>
      </c>
      <c r="K462" s="72">
        <v>21107</v>
      </c>
      <c r="L462" s="72" t="s">
        <v>364</v>
      </c>
      <c r="M462" s="73" t="s">
        <v>241</v>
      </c>
      <c r="N462" s="73"/>
      <c r="O462" s="74" t="s">
        <v>279</v>
      </c>
      <c r="P462" s="74" t="s">
        <v>135</v>
      </c>
    </row>
    <row r="463" spans="1:16">
      <c r="A463" s="26" t="str">
        <f t="shared" si="42"/>
        <v> BBS 68 </v>
      </c>
      <c r="B463" s="14" t="str">
        <f t="shared" si="43"/>
        <v>I</v>
      </c>
      <c r="C463" s="26">
        <f t="shared" si="44"/>
        <v>45555.370999999999</v>
      </c>
      <c r="D463" t="str">
        <f t="shared" si="45"/>
        <v>vis</v>
      </c>
      <c r="E463">
        <f>VLOOKUP(C463,Active!C$21:E$971,3,FALSE)</f>
        <v>21128.006847184417</v>
      </c>
      <c r="F463" s="14" t="s">
        <v>237</v>
      </c>
      <c r="G463" t="str">
        <f t="shared" si="46"/>
        <v>45555.371</v>
      </c>
      <c r="H463" s="26">
        <f t="shared" si="47"/>
        <v>21128</v>
      </c>
      <c r="I463" s="72" t="s">
        <v>1342</v>
      </c>
      <c r="J463" s="73" t="s">
        <v>1343</v>
      </c>
      <c r="K463" s="72">
        <v>21128</v>
      </c>
      <c r="L463" s="72" t="s">
        <v>264</v>
      </c>
      <c r="M463" s="73" t="s">
        <v>241</v>
      </c>
      <c r="N463" s="73"/>
      <c r="O463" s="74" t="s">
        <v>279</v>
      </c>
      <c r="P463" s="74" t="s">
        <v>136</v>
      </c>
    </row>
    <row r="464" spans="1:16">
      <c r="A464" s="26" t="str">
        <f t="shared" si="42"/>
        <v> AOEB 1 </v>
      </c>
      <c r="B464" s="14" t="str">
        <f t="shared" si="43"/>
        <v>I</v>
      </c>
      <c r="C464" s="26">
        <f t="shared" si="44"/>
        <v>45586.66</v>
      </c>
      <c r="D464" t="str">
        <f t="shared" si="45"/>
        <v>vis</v>
      </c>
      <c r="E464">
        <f>VLOOKUP(C464,Active!C$21:E$971,3,FALSE)</f>
        <v>21182.996978873216</v>
      </c>
      <c r="F464" s="14" t="s">
        <v>237</v>
      </c>
      <c r="G464" t="str">
        <f t="shared" si="46"/>
        <v>45586.660</v>
      </c>
      <c r="H464" s="26">
        <f t="shared" si="47"/>
        <v>21183</v>
      </c>
      <c r="I464" s="72" t="s">
        <v>1344</v>
      </c>
      <c r="J464" s="73" t="s">
        <v>1345</v>
      </c>
      <c r="K464" s="72">
        <v>21183</v>
      </c>
      <c r="L464" s="72" t="s">
        <v>253</v>
      </c>
      <c r="M464" s="73" t="s">
        <v>241</v>
      </c>
      <c r="N464" s="73"/>
      <c r="O464" s="74" t="s">
        <v>455</v>
      </c>
      <c r="P464" s="74" t="s">
        <v>137</v>
      </c>
    </row>
    <row r="465" spans="1:16">
      <c r="A465" s="26" t="str">
        <f t="shared" si="42"/>
        <v> BBS 68 </v>
      </c>
      <c r="B465" s="14" t="str">
        <f t="shared" si="43"/>
        <v>I</v>
      </c>
      <c r="C465" s="26">
        <f t="shared" si="44"/>
        <v>45604.303999999996</v>
      </c>
      <c r="D465" t="str">
        <f t="shared" si="45"/>
        <v>vis</v>
      </c>
      <c r="E465">
        <f>VLOOKUP(C465,Active!C$21:E$971,3,FALSE)</f>
        <v>21214.006147703047</v>
      </c>
      <c r="F465" s="14" t="s">
        <v>237</v>
      </c>
      <c r="G465" t="str">
        <f t="shared" si="46"/>
        <v>45604.304</v>
      </c>
      <c r="H465" s="26">
        <f t="shared" si="47"/>
        <v>21214</v>
      </c>
      <c r="I465" s="72" t="s">
        <v>1346</v>
      </c>
      <c r="J465" s="73" t="s">
        <v>1347</v>
      </c>
      <c r="K465" s="72">
        <v>21214</v>
      </c>
      <c r="L465" s="72" t="s">
        <v>364</v>
      </c>
      <c r="M465" s="73" t="s">
        <v>241</v>
      </c>
      <c r="N465" s="73"/>
      <c r="O465" s="74" t="s">
        <v>279</v>
      </c>
      <c r="P465" s="74" t="s">
        <v>136</v>
      </c>
    </row>
    <row r="466" spans="1:16">
      <c r="A466" s="26" t="str">
        <f t="shared" si="42"/>
        <v> BBS 69 </v>
      </c>
      <c r="B466" s="14" t="str">
        <f t="shared" si="43"/>
        <v>I</v>
      </c>
      <c r="C466" s="26">
        <f t="shared" si="44"/>
        <v>45641.294000000002</v>
      </c>
      <c r="D466" t="str">
        <f t="shared" si="45"/>
        <v>vis</v>
      </c>
      <c r="E466">
        <f>VLOOKUP(C466,Active!C$21:E$971,3,FALSE)</f>
        <v>21279.015734815726</v>
      </c>
      <c r="F466" s="14" t="s">
        <v>237</v>
      </c>
      <c r="G466" t="str">
        <f t="shared" si="46"/>
        <v>45641.294</v>
      </c>
      <c r="H466" s="26">
        <f t="shared" si="47"/>
        <v>21279</v>
      </c>
      <c r="I466" s="72" t="s">
        <v>1348</v>
      </c>
      <c r="J466" s="73" t="s">
        <v>1349</v>
      </c>
      <c r="K466" s="72">
        <v>21279</v>
      </c>
      <c r="L466" s="72" t="s">
        <v>645</v>
      </c>
      <c r="M466" s="73" t="s">
        <v>241</v>
      </c>
      <c r="N466" s="73"/>
      <c r="O466" s="74" t="s">
        <v>279</v>
      </c>
      <c r="P466" s="74" t="s">
        <v>138</v>
      </c>
    </row>
    <row r="467" spans="1:16">
      <c r="A467" s="26" t="str">
        <f t="shared" si="42"/>
        <v> BBS 70 </v>
      </c>
      <c r="B467" s="14" t="str">
        <f t="shared" si="43"/>
        <v>I</v>
      </c>
      <c r="C467" s="26">
        <f t="shared" si="44"/>
        <v>45674.279000000002</v>
      </c>
      <c r="D467" t="str">
        <f t="shared" si="45"/>
        <v>vis</v>
      </c>
      <c r="E467">
        <f>VLOOKUP(C467,Active!C$21:E$971,3,FALSE)</f>
        <v>21336.986571012309</v>
      </c>
      <c r="F467" s="14" t="s">
        <v>237</v>
      </c>
      <c r="G467" t="str">
        <f t="shared" si="46"/>
        <v>45674.279</v>
      </c>
      <c r="H467" s="26">
        <f t="shared" si="47"/>
        <v>21337</v>
      </c>
      <c r="I467" s="72" t="s">
        <v>1350</v>
      </c>
      <c r="J467" s="73" t="s">
        <v>1351</v>
      </c>
      <c r="K467" s="72">
        <v>21337</v>
      </c>
      <c r="L467" s="72" t="s">
        <v>267</v>
      </c>
      <c r="M467" s="73" t="s">
        <v>241</v>
      </c>
      <c r="N467" s="73"/>
      <c r="O467" s="74" t="s">
        <v>279</v>
      </c>
      <c r="P467" s="74" t="s">
        <v>139</v>
      </c>
    </row>
    <row r="468" spans="1:16">
      <c r="A468" s="26" t="str">
        <f t="shared" si="42"/>
        <v> BBS 73 </v>
      </c>
      <c r="B468" s="14" t="str">
        <f t="shared" si="43"/>
        <v>I</v>
      </c>
      <c r="C468" s="26">
        <f t="shared" si="44"/>
        <v>45878.553</v>
      </c>
      <c r="D468" t="str">
        <f t="shared" si="45"/>
        <v>vis</v>
      </c>
      <c r="E468">
        <f>VLOOKUP(C468,Active!C$21:E$971,3,FALSE)</f>
        <v>21695.996260059444</v>
      </c>
      <c r="F468" s="14" t="s">
        <v>237</v>
      </c>
      <c r="G468" t="str">
        <f t="shared" si="46"/>
        <v>45878.553</v>
      </c>
      <c r="H468" s="26">
        <f t="shared" si="47"/>
        <v>21696</v>
      </c>
      <c r="I468" s="72" t="s">
        <v>1352</v>
      </c>
      <c r="J468" s="73" t="s">
        <v>1353</v>
      </c>
      <c r="K468" s="72">
        <v>21696</v>
      </c>
      <c r="L468" s="72" t="s">
        <v>253</v>
      </c>
      <c r="M468" s="73" t="s">
        <v>241</v>
      </c>
      <c r="N468" s="73"/>
      <c r="O468" s="74" t="s">
        <v>1354</v>
      </c>
      <c r="P468" s="74" t="s">
        <v>140</v>
      </c>
    </row>
    <row r="469" spans="1:16">
      <c r="A469" s="26" t="str">
        <f t="shared" si="42"/>
        <v> BBS 74 </v>
      </c>
      <c r="B469" s="14" t="str">
        <f t="shared" si="43"/>
        <v>I</v>
      </c>
      <c r="C469" s="26">
        <f t="shared" si="44"/>
        <v>45886.523999999998</v>
      </c>
      <c r="D469" t="str">
        <f t="shared" si="45"/>
        <v>vis</v>
      </c>
      <c r="E469">
        <f>VLOOKUP(C469,Active!C$21:E$971,3,FALSE)</f>
        <v>21710.005219747873</v>
      </c>
      <c r="F469" s="14" t="s">
        <v>237</v>
      </c>
      <c r="G469" t="str">
        <f t="shared" si="46"/>
        <v>45886.524</v>
      </c>
      <c r="H469" s="26">
        <f t="shared" si="47"/>
        <v>21710</v>
      </c>
      <c r="I469" s="72" t="s">
        <v>1355</v>
      </c>
      <c r="J469" s="73" t="s">
        <v>1356</v>
      </c>
      <c r="K469" s="72">
        <v>21710</v>
      </c>
      <c r="L469" s="72" t="s">
        <v>364</v>
      </c>
      <c r="M469" s="73" t="s">
        <v>241</v>
      </c>
      <c r="N469" s="73"/>
      <c r="O469" s="74" t="s">
        <v>359</v>
      </c>
      <c r="P469" s="74" t="s">
        <v>141</v>
      </c>
    </row>
    <row r="470" spans="1:16">
      <c r="A470" s="26" t="str">
        <f t="shared" si="42"/>
        <v> BBS 74 </v>
      </c>
      <c r="B470" s="14" t="str">
        <f t="shared" si="43"/>
        <v>I</v>
      </c>
      <c r="C470" s="26">
        <f t="shared" si="44"/>
        <v>45906.451000000001</v>
      </c>
      <c r="D470" t="str">
        <f t="shared" si="45"/>
        <v>vis</v>
      </c>
      <c r="E470">
        <f>VLOOKUP(C470,Active!C$21:E$971,3,FALSE)</f>
        <v>21745.026740223526</v>
      </c>
      <c r="F470" s="14" t="s">
        <v>237</v>
      </c>
      <c r="G470" t="str">
        <f t="shared" si="46"/>
        <v>45906.451</v>
      </c>
      <c r="H470" s="26">
        <f t="shared" si="47"/>
        <v>21745</v>
      </c>
      <c r="I470" s="72" t="s">
        <v>1357</v>
      </c>
      <c r="J470" s="73" t="s">
        <v>1358</v>
      </c>
      <c r="K470" s="72">
        <v>21745</v>
      </c>
      <c r="L470" s="72" t="s">
        <v>706</v>
      </c>
      <c r="M470" s="73" t="s">
        <v>241</v>
      </c>
      <c r="N470" s="73"/>
      <c r="O470" s="74" t="s">
        <v>1354</v>
      </c>
      <c r="P470" s="74" t="s">
        <v>141</v>
      </c>
    </row>
    <row r="471" spans="1:16">
      <c r="A471" s="26" t="str">
        <f t="shared" si="42"/>
        <v> BBS 74 </v>
      </c>
      <c r="B471" s="14" t="str">
        <f t="shared" si="43"/>
        <v>I</v>
      </c>
      <c r="C471" s="26">
        <f t="shared" si="44"/>
        <v>45940.582999999999</v>
      </c>
      <c r="D471" t="str">
        <f t="shared" si="45"/>
        <v>vis</v>
      </c>
      <c r="E471">
        <f>VLOOKUP(C471,Active!C$21:E$971,3,FALSE)</f>
        <v>21805.013418442762</v>
      </c>
      <c r="F471" s="14" t="s">
        <v>237</v>
      </c>
      <c r="G471" t="str">
        <f t="shared" si="46"/>
        <v>45940.583</v>
      </c>
      <c r="H471" s="26">
        <f t="shared" si="47"/>
        <v>21805</v>
      </c>
      <c r="I471" s="72" t="s">
        <v>1359</v>
      </c>
      <c r="J471" s="73" t="s">
        <v>1360</v>
      </c>
      <c r="K471" s="72">
        <v>21805</v>
      </c>
      <c r="L471" s="72" t="s">
        <v>289</v>
      </c>
      <c r="M471" s="73" t="s">
        <v>241</v>
      </c>
      <c r="N471" s="73"/>
      <c r="O471" s="74" t="s">
        <v>1354</v>
      </c>
      <c r="P471" s="74" t="s">
        <v>141</v>
      </c>
    </row>
    <row r="472" spans="1:16">
      <c r="A472" s="26" t="str">
        <f t="shared" si="42"/>
        <v> BBS 74 </v>
      </c>
      <c r="B472" s="14" t="str">
        <f t="shared" si="43"/>
        <v>I</v>
      </c>
      <c r="C472" s="26">
        <f t="shared" si="44"/>
        <v>46005.438000000002</v>
      </c>
      <c r="D472" t="str">
        <f t="shared" si="45"/>
        <v>vis</v>
      </c>
      <c r="E472">
        <f>VLOOKUP(C472,Active!C$21:E$971,3,FALSE)</f>
        <v>21918.995488520959</v>
      </c>
      <c r="F472" s="14" t="s">
        <v>237</v>
      </c>
      <c r="G472" t="str">
        <f t="shared" si="46"/>
        <v>46005.438</v>
      </c>
      <c r="H472" s="26">
        <f t="shared" si="47"/>
        <v>21919</v>
      </c>
      <c r="I472" s="72" t="s">
        <v>1361</v>
      </c>
      <c r="J472" s="73" t="s">
        <v>1362</v>
      </c>
      <c r="K472" s="72">
        <v>21919</v>
      </c>
      <c r="L472" s="72" t="s">
        <v>310</v>
      </c>
      <c r="M472" s="73" t="s">
        <v>241</v>
      </c>
      <c r="N472" s="73"/>
      <c r="O472" s="74" t="s">
        <v>359</v>
      </c>
      <c r="P472" s="74" t="s">
        <v>141</v>
      </c>
    </row>
    <row r="473" spans="1:16">
      <c r="A473" s="26" t="str">
        <f t="shared" si="42"/>
        <v> BBS 74 </v>
      </c>
      <c r="B473" s="14" t="str">
        <f t="shared" si="43"/>
        <v>I</v>
      </c>
      <c r="C473" s="26">
        <f t="shared" si="44"/>
        <v>46005.440000000002</v>
      </c>
      <c r="D473" t="str">
        <f t="shared" si="45"/>
        <v>vis</v>
      </c>
      <c r="E473">
        <f>VLOOKUP(C473,Active!C$21:E$971,3,FALSE)</f>
        <v>21918.999003502689</v>
      </c>
      <c r="F473" s="14" t="s">
        <v>237</v>
      </c>
      <c r="G473" t="str">
        <f t="shared" si="46"/>
        <v>46005.440</v>
      </c>
      <c r="H473" s="26">
        <f t="shared" si="47"/>
        <v>21919</v>
      </c>
      <c r="I473" s="72" t="s">
        <v>1363</v>
      </c>
      <c r="J473" s="73" t="s">
        <v>1364</v>
      </c>
      <c r="K473" s="72">
        <v>21919</v>
      </c>
      <c r="L473" s="72" t="s">
        <v>284</v>
      </c>
      <c r="M473" s="73" t="s">
        <v>241</v>
      </c>
      <c r="N473" s="73"/>
      <c r="O473" s="74" t="s">
        <v>1354</v>
      </c>
      <c r="P473" s="74" t="s">
        <v>141</v>
      </c>
    </row>
    <row r="474" spans="1:16">
      <c r="A474" s="26" t="str">
        <f t="shared" si="42"/>
        <v> BBS 77 </v>
      </c>
      <c r="B474" s="14" t="str">
        <f t="shared" si="43"/>
        <v>I</v>
      </c>
      <c r="C474" s="26">
        <f t="shared" si="44"/>
        <v>46212.563999999998</v>
      </c>
      <c r="D474" t="str">
        <f t="shared" si="45"/>
        <v>vis</v>
      </c>
      <c r="E474">
        <f>VLOOKUP(C474,Active!C$21:E$971,3,FALSE)</f>
        <v>22283.017541516332</v>
      </c>
      <c r="F474" s="14" t="s">
        <v>237</v>
      </c>
      <c r="G474" t="str">
        <f t="shared" si="46"/>
        <v>46212.564</v>
      </c>
      <c r="H474" s="26">
        <f t="shared" si="47"/>
        <v>22283</v>
      </c>
      <c r="I474" s="72" t="s">
        <v>1365</v>
      </c>
      <c r="J474" s="73" t="s">
        <v>1366</v>
      </c>
      <c r="K474" s="72">
        <v>22283</v>
      </c>
      <c r="L474" s="72" t="s">
        <v>458</v>
      </c>
      <c r="M474" s="73" t="s">
        <v>241</v>
      </c>
      <c r="N474" s="73"/>
      <c r="O474" s="74" t="s">
        <v>279</v>
      </c>
      <c r="P474" s="74" t="s">
        <v>142</v>
      </c>
    </row>
    <row r="475" spans="1:16">
      <c r="A475" s="26" t="str">
        <f t="shared" si="42"/>
        <v> BBS 77 </v>
      </c>
      <c r="B475" s="14" t="str">
        <f t="shared" si="43"/>
        <v>I</v>
      </c>
      <c r="C475" s="26">
        <f t="shared" si="44"/>
        <v>46261.49</v>
      </c>
      <c r="D475" t="str">
        <f t="shared" si="45"/>
        <v>vis</v>
      </c>
      <c r="E475">
        <f>VLOOKUP(C475,Active!C$21:E$971,3,FALSE)</f>
        <v>22369.004539598907</v>
      </c>
      <c r="F475" s="14" t="s">
        <v>237</v>
      </c>
      <c r="G475" t="str">
        <f t="shared" si="46"/>
        <v>46261.490</v>
      </c>
      <c r="H475" s="26">
        <f t="shared" si="47"/>
        <v>22369</v>
      </c>
      <c r="I475" s="72" t="s">
        <v>1367</v>
      </c>
      <c r="J475" s="73" t="s">
        <v>1368</v>
      </c>
      <c r="K475" s="72">
        <v>22369</v>
      </c>
      <c r="L475" s="72" t="s">
        <v>364</v>
      </c>
      <c r="M475" s="73" t="s">
        <v>241</v>
      </c>
      <c r="N475" s="73"/>
      <c r="O475" s="74" t="s">
        <v>359</v>
      </c>
      <c r="P475" s="74" t="s">
        <v>142</v>
      </c>
    </row>
    <row r="476" spans="1:16">
      <c r="A476" s="26" t="str">
        <f t="shared" si="42"/>
        <v>VSB 47 </v>
      </c>
      <c r="B476" s="14" t="str">
        <f t="shared" si="43"/>
        <v>I</v>
      </c>
      <c r="C476" s="26">
        <f t="shared" si="44"/>
        <v>46262.07</v>
      </c>
      <c r="D476" t="str">
        <f t="shared" si="45"/>
        <v>vis</v>
      </c>
      <c r="E476">
        <f>VLOOKUP(C476,Active!C$21:E$971,3,FALSE)</f>
        <v>22370.023884300866</v>
      </c>
      <c r="F476" s="14" t="s">
        <v>237</v>
      </c>
      <c r="G476" t="str">
        <f t="shared" si="46"/>
        <v>46262.07</v>
      </c>
      <c r="H476" s="26">
        <f t="shared" si="47"/>
        <v>22370</v>
      </c>
      <c r="I476" s="72" t="s">
        <v>1369</v>
      </c>
      <c r="J476" s="73" t="s">
        <v>1370</v>
      </c>
      <c r="K476" s="72">
        <v>22370</v>
      </c>
      <c r="L476" s="72" t="s">
        <v>1371</v>
      </c>
      <c r="M476" s="73" t="s">
        <v>241</v>
      </c>
      <c r="N476" s="73"/>
      <c r="O476" s="74" t="s">
        <v>1372</v>
      </c>
      <c r="P476" s="75" t="s">
        <v>143</v>
      </c>
    </row>
    <row r="477" spans="1:16">
      <c r="A477" s="26" t="str">
        <f t="shared" si="42"/>
        <v>VSB 47 </v>
      </c>
      <c r="B477" s="14" t="str">
        <f t="shared" si="43"/>
        <v>I</v>
      </c>
      <c r="C477" s="26">
        <f t="shared" si="44"/>
        <v>46263.197999999997</v>
      </c>
      <c r="D477" t="str">
        <f t="shared" si="45"/>
        <v>vis</v>
      </c>
      <c r="E477">
        <f>VLOOKUP(C477,Active!C$21:E$971,3,FALSE)</f>
        <v>22372.00633399708</v>
      </c>
      <c r="F477" s="14" t="s">
        <v>237</v>
      </c>
      <c r="G477" t="str">
        <f t="shared" si="46"/>
        <v>46263.198</v>
      </c>
      <c r="H477" s="26">
        <f t="shared" si="47"/>
        <v>22372</v>
      </c>
      <c r="I477" s="72" t="s">
        <v>1373</v>
      </c>
      <c r="J477" s="73" t="s">
        <v>1374</v>
      </c>
      <c r="K477" s="72">
        <v>22372</v>
      </c>
      <c r="L477" s="72" t="s">
        <v>264</v>
      </c>
      <c r="M477" s="73" t="s">
        <v>241</v>
      </c>
      <c r="N477" s="73"/>
      <c r="O477" s="74" t="s">
        <v>1372</v>
      </c>
      <c r="P477" s="75" t="s">
        <v>143</v>
      </c>
    </row>
    <row r="478" spans="1:16">
      <c r="A478" s="26" t="str">
        <f t="shared" si="42"/>
        <v> BBS 77 </v>
      </c>
      <c r="B478" s="14" t="str">
        <f t="shared" si="43"/>
        <v>I</v>
      </c>
      <c r="C478" s="26">
        <f t="shared" si="44"/>
        <v>46269.455000000002</v>
      </c>
      <c r="D478" t="str">
        <f t="shared" si="45"/>
        <v>vis</v>
      </c>
      <c r="E478">
        <f>VLOOKUP(C478,Active!C$21:E$971,3,FALSE)</f>
        <v>22383.002954342155</v>
      </c>
      <c r="F478" s="14" t="s">
        <v>237</v>
      </c>
      <c r="G478" t="str">
        <f t="shared" si="46"/>
        <v>46269.455</v>
      </c>
      <c r="H478" s="26">
        <f t="shared" si="47"/>
        <v>22383</v>
      </c>
      <c r="I478" s="72" t="s">
        <v>1375</v>
      </c>
      <c r="J478" s="73" t="s">
        <v>1376</v>
      </c>
      <c r="K478" s="72">
        <v>22383</v>
      </c>
      <c r="L478" s="72" t="s">
        <v>278</v>
      </c>
      <c r="M478" s="73" t="s">
        <v>241</v>
      </c>
      <c r="N478" s="73"/>
      <c r="O478" s="74" t="s">
        <v>1354</v>
      </c>
      <c r="P478" s="74" t="s">
        <v>142</v>
      </c>
    </row>
    <row r="479" spans="1:16">
      <c r="A479" s="26" t="str">
        <f t="shared" si="42"/>
        <v> BBS 77 </v>
      </c>
      <c r="B479" s="14" t="str">
        <f t="shared" si="43"/>
        <v>I</v>
      </c>
      <c r="C479" s="26">
        <f t="shared" si="44"/>
        <v>46269.457999999999</v>
      </c>
      <c r="D479" t="str">
        <f t="shared" si="45"/>
        <v>vis</v>
      </c>
      <c r="E479">
        <f>VLOOKUP(C479,Active!C$21:E$971,3,FALSE)</f>
        <v>22383.008226814745</v>
      </c>
      <c r="F479" s="14" t="s">
        <v>237</v>
      </c>
      <c r="G479" t="str">
        <f t="shared" si="46"/>
        <v>46269.458</v>
      </c>
      <c r="H479" s="26">
        <f t="shared" si="47"/>
        <v>22383</v>
      </c>
      <c r="I479" s="72" t="s">
        <v>1377</v>
      </c>
      <c r="J479" s="73" t="s">
        <v>1378</v>
      </c>
      <c r="K479" s="72">
        <v>22383</v>
      </c>
      <c r="L479" s="72" t="s">
        <v>240</v>
      </c>
      <c r="M479" s="73" t="s">
        <v>241</v>
      </c>
      <c r="N479" s="73"/>
      <c r="O479" s="74" t="s">
        <v>359</v>
      </c>
      <c r="P479" s="74" t="s">
        <v>142</v>
      </c>
    </row>
    <row r="480" spans="1:16">
      <c r="A480" s="26" t="str">
        <f t="shared" si="42"/>
        <v> BRNO 27 </v>
      </c>
      <c r="B480" s="14" t="str">
        <f t="shared" si="43"/>
        <v>I</v>
      </c>
      <c r="C480" s="26">
        <f t="shared" si="44"/>
        <v>46282.548999999999</v>
      </c>
      <c r="D480" t="str">
        <f t="shared" si="45"/>
        <v>vis</v>
      </c>
      <c r="E480">
        <f>VLOOKUP(C480,Active!C$21:E$971,3,FALSE)</f>
        <v>22406.015539734235</v>
      </c>
      <c r="F480" s="14" t="s">
        <v>237</v>
      </c>
      <c r="G480" t="str">
        <f t="shared" si="46"/>
        <v>46282.549</v>
      </c>
      <c r="H480" s="26">
        <f t="shared" si="47"/>
        <v>22406</v>
      </c>
      <c r="I480" s="72" t="s">
        <v>1379</v>
      </c>
      <c r="J480" s="73" t="s">
        <v>1380</v>
      </c>
      <c r="K480" s="72">
        <v>22406</v>
      </c>
      <c r="L480" s="72" t="s">
        <v>645</v>
      </c>
      <c r="M480" s="73" t="s">
        <v>241</v>
      </c>
      <c r="N480" s="73"/>
      <c r="O480" s="74" t="s">
        <v>1381</v>
      </c>
      <c r="P480" s="74" t="s">
        <v>144</v>
      </c>
    </row>
    <row r="481" spans="1:16">
      <c r="A481" s="26" t="str">
        <f t="shared" si="42"/>
        <v> BBS 78 </v>
      </c>
      <c r="B481" s="14" t="str">
        <f t="shared" si="43"/>
        <v>I</v>
      </c>
      <c r="C481" s="26">
        <f t="shared" si="44"/>
        <v>46285.391000000003</v>
      </c>
      <c r="D481" t="str">
        <f t="shared" si="45"/>
        <v>vis</v>
      </c>
      <c r="E481">
        <f>VLOOKUP(C481,Active!C$21:E$971,3,FALSE)</f>
        <v>22411.010328773827</v>
      </c>
      <c r="F481" s="14" t="s">
        <v>237</v>
      </c>
      <c r="G481" t="str">
        <f t="shared" si="46"/>
        <v>46285.391</v>
      </c>
      <c r="H481" s="26">
        <f t="shared" si="47"/>
        <v>22411</v>
      </c>
      <c r="I481" s="72" t="s">
        <v>1382</v>
      </c>
      <c r="J481" s="73" t="s">
        <v>1383</v>
      </c>
      <c r="K481" s="72">
        <v>22411</v>
      </c>
      <c r="L481" s="72" t="s">
        <v>294</v>
      </c>
      <c r="M481" s="73" t="s">
        <v>241</v>
      </c>
      <c r="N481" s="73"/>
      <c r="O481" s="74" t="s">
        <v>359</v>
      </c>
      <c r="P481" s="74" t="s">
        <v>145</v>
      </c>
    </row>
    <row r="482" spans="1:16">
      <c r="A482" s="26" t="str">
        <f t="shared" si="42"/>
        <v> BRNO 27 </v>
      </c>
      <c r="B482" s="14" t="str">
        <f t="shared" si="43"/>
        <v>I</v>
      </c>
      <c r="C482" s="26">
        <f t="shared" si="44"/>
        <v>46318.39</v>
      </c>
      <c r="D482" t="str">
        <f t="shared" si="45"/>
        <v>vis</v>
      </c>
      <c r="E482">
        <f>VLOOKUP(C482,Active!C$21:E$971,3,FALSE)</f>
        <v>22469.005769842515</v>
      </c>
      <c r="F482" s="14" t="s">
        <v>237</v>
      </c>
      <c r="G482" t="str">
        <f t="shared" si="46"/>
        <v>46318.390</v>
      </c>
      <c r="H482" s="26">
        <f t="shared" si="47"/>
        <v>22469</v>
      </c>
      <c r="I482" s="72" t="s">
        <v>1384</v>
      </c>
      <c r="J482" s="73" t="s">
        <v>1385</v>
      </c>
      <c r="K482" s="72">
        <v>22469</v>
      </c>
      <c r="L482" s="72" t="s">
        <v>364</v>
      </c>
      <c r="M482" s="73" t="s">
        <v>241</v>
      </c>
      <c r="N482" s="73"/>
      <c r="O482" s="74" t="s">
        <v>1386</v>
      </c>
      <c r="P482" s="74" t="s">
        <v>144</v>
      </c>
    </row>
    <row r="483" spans="1:16">
      <c r="A483" s="26" t="str">
        <f t="shared" si="42"/>
        <v> BRNO 27 </v>
      </c>
      <c r="B483" s="14" t="str">
        <f t="shared" si="43"/>
        <v>I</v>
      </c>
      <c r="C483" s="26">
        <f t="shared" si="44"/>
        <v>46318.391000000003</v>
      </c>
      <c r="D483" t="str">
        <f t="shared" si="45"/>
        <v>vis</v>
      </c>
      <c r="E483">
        <f>VLOOKUP(C483,Active!C$21:E$971,3,FALSE)</f>
        <v>22469.00752733339</v>
      </c>
      <c r="F483" s="14" t="s">
        <v>237</v>
      </c>
      <c r="G483" t="str">
        <f t="shared" si="46"/>
        <v>46318.391</v>
      </c>
      <c r="H483" s="26">
        <f t="shared" si="47"/>
        <v>22469</v>
      </c>
      <c r="I483" s="72" t="s">
        <v>1387</v>
      </c>
      <c r="J483" s="73" t="s">
        <v>1388</v>
      </c>
      <c r="K483" s="72">
        <v>22469</v>
      </c>
      <c r="L483" s="72" t="s">
        <v>264</v>
      </c>
      <c r="M483" s="73" t="s">
        <v>241</v>
      </c>
      <c r="N483" s="73"/>
      <c r="O483" s="74" t="s">
        <v>1389</v>
      </c>
      <c r="P483" s="74" t="s">
        <v>144</v>
      </c>
    </row>
    <row r="484" spans="1:16">
      <c r="A484" s="26" t="str">
        <f t="shared" si="42"/>
        <v> BRNO 27 </v>
      </c>
      <c r="B484" s="14" t="str">
        <f t="shared" si="43"/>
        <v>I</v>
      </c>
      <c r="C484" s="26">
        <f t="shared" si="44"/>
        <v>46322.366000000002</v>
      </c>
      <c r="D484" t="str">
        <f t="shared" si="45"/>
        <v>vis</v>
      </c>
      <c r="E484">
        <f>VLOOKUP(C484,Active!C$21:E$971,3,FALSE)</f>
        <v>22475.993553523516</v>
      </c>
      <c r="F484" s="14" t="s">
        <v>237</v>
      </c>
      <c r="G484" t="str">
        <f t="shared" si="46"/>
        <v>46322.366</v>
      </c>
      <c r="H484" s="26">
        <f t="shared" si="47"/>
        <v>22476</v>
      </c>
      <c r="I484" s="72" t="s">
        <v>1390</v>
      </c>
      <c r="J484" s="73" t="s">
        <v>1391</v>
      </c>
      <c r="K484" s="72">
        <v>22476</v>
      </c>
      <c r="L484" s="72" t="s">
        <v>350</v>
      </c>
      <c r="M484" s="73" t="s">
        <v>241</v>
      </c>
      <c r="N484" s="73"/>
      <c r="O484" s="74" t="s">
        <v>1386</v>
      </c>
      <c r="P484" s="74" t="s">
        <v>144</v>
      </c>
    </row>
    <row r="485" spans="1:16">
      <c r="A485" s="26" t="str">
        <f t="shared" si="42"/>
        <v> BRNO 27 </v>
      </c>
      <c r="B485" s="14" t="str">
        <f t="shared" si="43"/>
        <v>I</v>
      </c>
      <c r="C485" s="26">
        <f t="shared" si="44"/>
        <v>46322.372000000003</v>
      </c>
      <c r="D485" t="str">
        <f t="shared" si="45"/>
        <v>vis</v>
      </c>
      <c r="E485">
        <f>VLOOKUP(C485,Active!C$21:E$971,3,FALSE)</f>
        <v>22476.004098468711</v>
      </c>
      <c r="F485" s="14" t="s">
        <v>237</v>
      </c>
      <c r="G485" t="str">
        <f t="shared" si="46"/>
        <v>46322.372</v>
      </c>
      <c r="H485" s="26">
        <f t="shared" si="47"/>
        <v>22476</v>
      </c>
      <c r="I485" s="72" t="s">
        <v>1392</v>
      </c>
      <c r="J485" s="73" t="s">
        <v>1393</v>
      </c>
      <c r="K485" s="72">
        <v>22476</v>
      </c>
      <c r="L485" s="72" t="s">
        <v>278</v>
      </c>
      <c r="M485" s="73" t="s">
        <v>241</v>
      </c>
      <c r="N485" s="73"/>
      <c r="O485" s="74" t="s">
        <v>1389</v>
      </c>
      <c r="P485" s="74" t="s">
        <v>144</v>
      </c>
    </row>
    <row r="486" spans="1:16">
      <c r="A486" s="26" t="str">
        <f t="shared" si="42"/>
        <v> BRNO 27 </v>
      </c>
      <c r="B486" s="14" t="str">
        <f t="shared" si="43"/>
        <v>I</v>
      </c>
      <c r="C486" s="26">
        <f t="shared" si="44"/>
        <v>46322.379000000001</v>
      </c>
      <c r="D486" t="str">
        <f t="shared" si="45"/>
        <v>vis</v>
      </c>
      <c r="E486">
        <f>VLOOKUP(C486,Active!C$21:E$971,3,FALSE)</f>
        <v>22476.016400904762</v>
      </c>
      <c r="F486" s="14" t="s">
        <v>237</v>
      </c>
      <c r="G486" t="str">
        <f t="shared" si="46"/>
        <v>46322.379</v>
      </c>
      <c r="H486" s="26">
        <f t="shared" si="47"/>
        <v>22476</v>
      </c>
      <c r="I486" s="72" t="s">
        <v>1394</v>
      </c>
      <c r="J486" s="73" t="s">
        <v>1395</v>
      </c>
      <c r="K486" s="72">
        <v>22476</v>
      </c>
      <c r="L486" s="72" t="s">
        <v>645</v>
      </c>
      <c r="M486" s="73" t="s">
        <v>241</v>
      </c>
      <c r="N486" s="73"/>
      <c r="O486" s="74" t="s">
        <v>1396</v>
      </c>
      <c r="P486" s="74" t="s">
        <v>144</v>
      </c>
    </row>
    <row r="487" spans="1:16">
      <c r="A487" s="26" t="str">
        <f t="shared" si="42"/>
        <v> BBS 78 </v>
      </c>
      <c r="B487" s="14" t="str">
        <f t="shared" si="43"/>
        <v>I</v>
      </c>
      <c r="C487" s="26">
        <f t="shared" si="44"/>
        <v>46326.358</v>
      </c>
      <c r="D487" t="str">
        <f t="shared" si="45"/>
        <v>vis</v>
      </c>
      <c r="E487">
        <f>VLOOKUP(C487,Active!C$21:E$971,3,FALSE)</f>
        <v>22483.009457058353</v>
      </c>
      <c r="F487" s="14" t="s">
        <v>237</v>
      </c>
      <c r="G487" t="str">
        <f t="shared" si="46"/>
        <v>46326.358</v>
      </c>
      <c r="H487" s="26">
        <f t="shared" si="47"/>
        <v>22483</v>
      </c>
      <c r="I487" s="72" t="s">
        <v>1397</v>
      </c>
      <c r="J487" s="73" t="s">
        <v>1398</v>
      </c>
      <c r="K487" s="72">
        <v>22483</v>
      </c>
      <c r="L487" s="72" t="s">
        <v>240</v>
      </c>
      <c r="M487" s="73" t="s">
        <v>241</v>
      </c>
      <c r="N487" s="73"/>
      <c r="O487" s="74" t="s">
        <v>279</v>
      </c>
      <c r="P487" s="74" t="s">
        <v>145</v>
      </c>
    </row>
    <row r="488" spans="1:16">
      <c r="A488" s="26" t="str">
        <f t="shared" si="42"/>
        <v> BBS 78 </v>
      </c>
      <c r="B488" s="14" t="str">
        <f t="shared" si="43"/>
        <v>I</v>
      </c>
      <c r="C488" s="26">
        <f t="shared" si="44"/>
        <v>46326.362000000001</v>
      </c>
      <c r="D488" t="str">
        <f t="shared" si="45"/>
        <v>vis</v>
      </c>
      <c r="E488">
        <f>VLOOKUP(C488,Active!C$21:E$971,3,FALSE)</f>
        <v>22483.016487021818</v>
      </c>
      <c r="F488" s="14" t="s">
        <v>237</v>
      </c>
      <c r="G488" t="str">
        <f t="shared" si="46"/>
        <v>46326.362</v>
      </c>
      <c r="H488" s="26">
        <f t="shared" si="47"/>
        <v>22483</v>
      </c>
      <c r="I488" s="72" t="s">
        <v>1399</v>
      </c>
      <c r="J488" s="73" t="s">
        <v>1400</v>
      </c>
      <c r="K488" s="72">
        <v>22483</v>
      </c>
      <c r="L488" s="72" t="s">
        <v>645</v>
      </c>
      <c r="M488" s="73" t="s">
        <v>241</v>
      </c>
      <c r="N488" s="73"/>
      <c r="O488" s="74" t="s">
        <v>359</v>
      </c>
      <c r="P488" s="74" t="s">
        <v>145</v>
      </c>
    </row>
    <row r="489" spans="1:16">
      <c r="A489" s="26" t="str">
        <f t="shared" si="42"/>
        <v> BRNO 28 </v>
      </c>
      <c r="B489" s="14" t="str">
        <f t="shared" si="43"/>
        <v>I</v>
      </c>
      <c r="C489" s="26">
        <f t="shared" si="44"/>
        <v>46640.438999999998</v>
      </c>
      <c r="D489" t="str">
        <f t="shared" si="45"/>
        <v>vis</v>
      </c>
      <c r="E489">
        <f>VLOOKUP(C489,Active!C$21:E$971,3,FALSE)</f>
        <v>23035.003945566998</v>
      </c>
      <c r="F489" s="14" t="s">
        <v>237</v>
      </c>
      <c r="G489" t="str">
        <f t="shared" si="46"/>
        <v>46640.439</v>
      </c>
      <c r="H489" s="26">
        <f t="shared" si="47"/>
        <v>23035</v>
      </c>
      <c r="I489" s="72" t="s">
        <v>1401</v>
      </c>
      <c r="J489" s="73" t="s">
        <v>1402</v>
      </c>
      <c r="K489" s="72">
        <v>23035</v>
      </c>
      <c r="L489" s="72" t="s">
        <v>278</v>
      </c>
      <c r="M489" s="73" t="s">
        <v>241</v>
      </c>
      <c r="N489" s="73"/>
      <c r="O489" s="74" t="s">
        <v>1386</v>
      </c>
      <c r="P489" s="74" t="s">
        <v>146</v>
      </c>
    </row>
    <row r="490" spans="1:16">
      <c r="A490" s="26" t="str">
        <f t="shared" si="42"/>
        <v> BBS 81 </v>
      </c>
      <c r="B490" s="14" t="str">
        <f t="shared" si="43"/>
        <v>I</v>
      </c>
      <c r="C490" s="26">
        <f t="shared" si="44"/>
        <v>46657.512999999999</v>
      </c>
      <c r="D490" t="str">
        <f t="shared" si="45"/>
        <v>vis</v>
      </c>
      <c r="E490">
        <f>VLOOKUP(C490,Active!C$21:E$971,3,FALSE)</f>
        <v>23065.011344603539</v>
      </c>
      <c r="F490" s="14" t="s">
        <v>237</v>
      </c>
      <c r="G490" t="str">
        <f t="shared" si="46"/>
        <v>46657.513</v>
      </c>
      <c r="H490" s="26">
        <f t="shared" si="47"/>
        <v>23065</v>
      </c>
      <c r="I490" s="72" t="s">
        <v>1403</v>
      </c>
      <c r="J490" s="73" t="s">
        <v>1404</v>
      </c>
      <c r="K490" s="72">
        <v>23065</v>
      </c>
      <c r="L490" s="72" t="s">
        <v>294</v>
      </c>
      <c r="M490" s="73" t="s">
        <v>241</v>
      </c>
      <c r="N490" s="73"/>
      <c r="O490" s="74" t="s">
        <v>1354</v>
      </c>
      <c r="P490" s="74" t="s">
        <v>147</v>
      </c>
    </row>
    <row r="491" spans="1:16">
      <c r="A491" s="26" t="str">
        <f t="shared" si="42"/>
        <v> BRNO 28 </v>
      </c>
      <c r="B491" s="14" t="str">
        <f t="shared" si="43"/>
        <v>I</v>
      </c>
      <c r="C491" s="26">
        <f t="shared" si="44"/>
        <v>46678.567000000003</v>
      </c>
      <c r="D491" t="str">
        <f t="shared" si="45"/>
        <v>vis</v>
      </c>
      <c r="E491">
        <f>VLOOKUP(C491,Active!C$21:E$971,3,FALSE)</f>
        <v>23102.013557284547</v>
      </c>
      <c r="F491" s="14" t="s">
        <v>237</v>
      </c>
      <c r="G491" t="str">
        <f t="shared" si="46"/>
        <v>46678.567</v>
      </c>
      <c r="H491" s="26">
        <f t="shared" si="47"/>
        <v>23102</v>
      </c>
      <c r="I491" s="72" t="s">
        <v>1405</v>
      </c>
      <c r="J491" s="73" t="s">
        <v>1406</v>
      </c>
      <c r="K491" s="72">
        <v>23102</v>
      </c>
      <c r="L491" s="72" t="s">
        <v>289</v>
      </c>
      <c r="M491" s="73" t="s">
        <v>241</v>
      </c>
      <c r="N491" s="73"/>
      <c r="O491" s="74" t="s">
        <v>1407</v>
      </c>
      <c r="P491" s="74" t="s">
        <v>146</v>
      </c>
    </row>
    <row r="492" spans="1:16">
      <c r="A492" s="26" t="str">
        <f t="shared" si="42"/>
        <v> BBS 81 </v>
      </c>
      <c r="B492" s="14" t="str">
        <f t="shared" si="43"/>
        <v>I</v>
      </c>
      <c r="C492" s="26">
        <f t="shared" si="44"/>
        <v>46681.411</v>
      </c>
      <c r="D492" t="str">
        <f t="shared" si="45"/>
        <v>vis</v>
      </c>
      <c r="E492">
        <f>VLOOKUP(C492,Active!C$21:E$971,3,FALSE)</f>
        <v>23107.011861305858</v>
      </c>
      <c r="F492" s="14" t="s">
        <v>237</v>
      </c>
      <c r="G492" t="str">
        <f t="shared" si="46"/>
        <v>46681.411</v>
      </c>
      <c r="H492" s="26">
        <f t="shared" si="47"/>
        <v>23107</v>
      </c>
      <c r="I492" s="72" t="s">
        <v>1408</v>
      </c>
      <c r="J492" s="73" t="s">
        <v>1409</v>
      </c>
      <c r="K492" s="72">
        <v>23107</v>
      </c>
      <c r="L492" s="72" t="s">
        <v>300</v>
      </c>
      <c r="M492" s="73" t="s">
        <v>241</v>
      </c>
      <c r="N492" s="73"/>
      <c r="O492" s="74" t="s">
        <v>359</v>
      </c>
      <c r="P492" s="74" t="s">
        <v>147</v>
      </c>
    </row>
    <row r="493" spans="1:16">
      <c r="A493" s="26" t="str">
        <f t="shared" si="42"/>
        <v> BBS 81 </v>
      </c>
      <c r="B493" s="14" t="str">
        <f t="shared" si="43"/>
        <v>I</v>
      </c>
      <c r="C493" s="26">
        <f t="shared" si="44"/>
        <v>46685.387999999999</v>
      </c>
      <c r="D493" t="str">
        <f t="shared" si="45"/>
        <v>vis</v>
      </c>
      <c r="E493">
        <f>VLOOKUP(C493,Active!C$21:E$971,3,FALSE)</f>
        <v>23114.001402477716</v>
      </c>
      <c r="F493" s="14" t="s">
        <v>237</v>
      </c>
      <c r="G493" t="str">
        <f t="shared" si="46"/>
        <v>46685.388</v>
      </c>
      <c r="H493" s="26">
        <f t="shared" si="47"/>
        <v>23114</v>
      </c>
      <c r="I493" s="72" t="s">
        <v>1410</v>
      </c>
      <c r="J493" s="73" t="s">
        <v>1411</v>
      </c>
      <c r="K493" s="72">
        <v>23114</v>
      </c>
      <c r="L493" s="72" t="s">
        <v>324</v>
      </c>
      <c r="M493" s="73" t="s">
        <v>241</v>
      </c>
      <c r="N493" s="73"/>
      <c r="O493" s="74" t="s">
        <v>359</v>
      </c>
      <c r="P493" s="74" t="s">
        <v>147</v>
      </c>
    </row>
    <row r="494" spans="1:16">
      <c r="A494" s="26" t="str">
        <f t="shared" si="42"/>
        <v> BBS 81 </v>
      </c>
      <c r="B494" s="14" t="str">
        <f t="shared" si="43"/>
        <v>I</v>
      </c>
      <c r="C494" s="26">
        <f t="shared" si="44"/>
        <v>46706.449000000001</v>
      </c>
      <c r="D494" t="str">
        <f t="shared" si="45"/>
        <v>vis</v>
      </c>
      <c r="E494">
        <f>VLOOKUP(C494,Active!C$21:E$971,3,FALSE)</f>
        <v>23151.015917594774</v>
      </c>
      <c r="F494" s="14" t="s">
        <v>237</v>
      </c>
      <c r="G494" t="str">
        <f t="shared" si="46"/>
        <v>46706.449</v>
      </c>
      <c r="H494" s="26">
        <f t="shared" si="47"/>
        <v>23151</v>
      </c>
      <c r="I494" s="72" t="s">
        <v>1412</v>
      </c>
      <c r="J494" s="73" t="s">
        <v>1413</v>
      </c>
      <c r="K494" s="72">
        <v>23151</v>
      </c>
      <c r="L494" s="72" t="s">
        <v>645</v>
      </c>
      <c r="M494" s="73" t="s">
        <v>241</v>
      </c>
      <c r="N494" s="73"/>
      <c r="O494" s="74" t="s">
        <v>359</v>
      </c>
      <c r="P494" s="74" t="s">
        <v>147</v>
      </c>
    </row>
    <row r="495" spans="1:16">
      <c r="A495" s="26" t="str">
        <f t="shared" si="42"/>
        <v> BBS 82 </v>
      </c>
      <c r="B495" s="14" t="str">
        <f t="shared" si="43"/>
        <v>I</v>
      </c>
      <c r="C495" s="26">
        <f t="shared" si="44"/>
        <v>46742.288999999997</v>
      </c>
      <c r="D495" t="str">
        <f t="shared" si="45"/>
        <v>vis</v>
      </c>
      <c r="E495">
        <f>VLOOKUP(C495,Active!C$21:E$971,3,FALSE)</f>
        <v>23214.004390212183</v>
      </c>
      <c r="F495" s="14" t="s">
        <v>237</v>
      </c>
      <c r="G495" t="str">
        <f t="shared" si="46"/>
        <v>46742.289</v>
      </c>
      <c r="H495" s="26">
        <f t="shared" si="47"/>
        <v>23214</v>
      </c>
      <c r="I495" s="72" t="s">
        <v>1414</v>
      </c>
      <c r="J495" s="73" t="s">
        <v>1415</v>
      </c>
      <c r="K495" s="72">
        <v>23214</v>
      </c>
      <c r="L495" s="72" t="s">
        <v>278</v>
      </c>
      <c r="M495" s="73" t="s">
        <v>241</v>
      </c>
      <c r="N495" s="73"/>
      <c r="O495" s="74" t="s">
        <v>279</v>
      </c>
      <c r="P495" s="74" t="s">
        <v>148</v>
      </c>
    </row>
    <row r="496" spans="1:16">
      <c r="A496" s="26" t="str">
        <f t="shared" si="42"/>
        <v> BBS 83 </v>
      </c>
      <c r="B496" s="14" t="str">
        <f t="shared" si="43"/>
        <v>I</v>
      </c>
      <c r="C496" s="26">
        <f t="shared" si="44"/>
        <v>46917.540999999997</v>
      </c>
      <c r="D496" t="str">
        <f t="shared" si="45"/>
        <v>vis</v>
      </c>
      <c r="E496">
        <f>VLOOKUP(C496,Active!C$21:E$971,3,FALSE)</f>
        <v>23522.008179362489</v>
      </c>
      <c r="F496" s="14" t="s">
        <v>237</v>
      </c>
      <c r="G496" t="str">
        <f t="shared" si="46"/>
        <v>46917.541</v>
      </c>
      <c r="H496" s="26">
        <f t="shared" si="47"/>
        <v>23522</v>
      </c>
      <c r="I496" s="72" t="s">
        <v>1416</v>
      </c>
      <c r="J496" s="73" t="s">
        <v>1417</v>
      </c>
      <c r="K496" s="72">
        <v>23522</v>
      </c>
      <c r="L496" s="72" t="s">
        <v>240</v>
      </c>
      <c r="M496" s="73" t="s">
        <v>241</v>
      </c>
      <c r="N496" s="73"/>
      <c r="O496" s="74" t="s">
        <v>1354</v>
      </c>
      <c r="P496" s="74" t="s">
        <v>149</v>
      </c>
    </row>
    <row r="497" spans="1:16">
      <c r="A497" s="26" t="str">
        <f t="shared" si="42"/>
        <v> BRNO 30 </v>
      </c>
      <c r="B497" s="14" t="str">
        <f t="shared" si="43"/>
        <v>I</v>
      </c>
      <c r="C497" s="26">
        <f t="shared" si="44"/>
        <v>46995.481</v>
      </c>
      <c r="D497" t="str">
        <f t="shared" si="45"/>
        <v>vis</v>
      </c>
      <c r="E497">
        <f>VLOOKUP(C497,Active!C$21:E$971,3,FALSE)</f>
        <v>23658.987017414984</v>
      </c>
      <c r="F497" s="14" t="s">
        <v>237</v>
      </c>
      <c r="G497" t="str">
        <f t="shared" si="46"/>
        <v>46995.481</v>
      </c>
      <c r="H497" s="26">
        <f t="shared" si="47"/>
        <v>23659</v>
      </c>
      <c r="I497" s="72" t="s">
        <v>1418</v>
      </c>
      <c r="J497" s="73" t="s">
        <v>1419</v>
      </c>
      <c r="K497" s="72">
        <v>23659</v>
      </c>
      <c r="L497" s="72" t="s">
        <v>412</v>
      </c>
      <c r="M497" s="73" t="s">
        <v>241</v>
      </c>
      <c r="N497" s="73"/>
      <c r="O497" s="74" t="s">
        <v>1420</v>
      </c>
      <c r="P497" s="74" t="s">
        <v>150</v>
      </c>
    </row>
    <row r="498" spans="1:16">
      <c r="A498" s="26" t="str">
        <f t="shared" si="42"/>
        <v> BRNO 30 </v>
      </c>
      <c r="B498" s="14" t="str">
        <f t="shared" si="43"/>
        <v>I</v>
      </c>
      <c r="C498" s="26">
        <f t="shared" si="44"/>
        <v>46995.481</v>
      </c>
      <c r="D498" t="str">
        <f t="shared" si="45"/>
        <v>vis</v>
      </c>
      <c r="E498">
        <f>VLOOKUP(C498,Active!C$21:E$971,3,FALSE)</f>
        <v>23658.987017414984</v>
      </c>
      <c r="F498" s="14" t="s">
        <v>237</v>
      </c>
      <c r="G498" t="str">
        <f t="shared" si="46"/>
        <v>46995.481</v>
      </c>
      <c r="H498" s="26">
        <f t="shared" si="47"/>
        <v>23659</v>
      </c>
      <c r="I498" s="72" t="s">
        <v>1418</v>
      </c>
      <c r="J498" s="73" t="s">
        <v>1419</v>
      </c>
      <c r="K498" s="72">
        <v>23659</v>
      </c>
      <c r="L498" s="72" t="s">
        <v>412</v>
      </c>
      <c r="M498" s="73" t="s">
        <v>241</v>
      </c>
      <c r="N498" s="73"/>
      <c r="O498" s="74" t="s">
        <v>1421</v>
      </c>
      <c r="P498" s="74" t="s">
        <v>150</v>
      </c>
    </row>
    <row r="499" spans="1:16">
      <c r="A499" s="26" t="str">
        <f t="shared" si="42"/>
        <v> BRNO 30 </v>
      </c>
      <c r="B499" s="14" t="str">
        <f t="shared" si="43"/>
        <v>I</v>
      </c>
      <c r="C499" s="26">
        <f t="shared" si="44"/>
        <v>46995.483999999997</v>
      </c>
      <c r="D499" t="str">
        <f t="shared" si="45"/>
        <v>vis</v>
      </c>
      <c r="E499">
        <f>VLOOKUP(C499,Active!C$21:E$971,3,FALSE)</f>
        <v>23658.992289887574</v>
      </c>
      <c r="F499" s="14" t="s">
        <v>237</v>
      </c>
      <c r="G499" t="str">
        <f t="shared" si="46"/>
        <v>46995.484</v>
      </c>
      <c r="H499" s="26">
        <f t="shared" si="47"/>
        <v>23659</v>
      </c>
      <c r="I499" s="72" t="s">
        <v>1422</v>
      </c>
      <c r="J499" s="73" t="s">
        <v>1423</v>
      </c>
      <c r="K499" s="72">
        <v>23659</v>
      </c>
      <c r="L499" s="72" t="s">
        <v>350</v>
      </c>
      <c r="M499" s="73" t="s">
        <v>241</v>
      </c>
      <c r="N499" s="73"/>
      <c r="O499" s="74" t="s">
        <v>1424</v>
      </c>
      <c r="P499" s="74" t="s">
        <v>150</v>
      </c>
    </row>
    <row r="500" spans="1:16">
      <c r="A500" s="26" t="str">
        <f t="shared" si="42"/>
        <v> BRNO 30 </v>
      </c>
      <c r="B500" s="14" t="str">
        <f t="shared" si="43"/>
        <v>I</v>
      </c>
      <c r="C500" s="26">
        <f t="shared" si="44"/>
        <v>46995.483999999997</v>
      </c>
      <c r="D500" t="str">
        <f t="shared" si="45"/>
        <v>vis</v>
      </c>
      <c r="E500">
        <f>VLOOKUP(C500,Active!C$21:E$971,3,FALSE)</f>
        <v>23658.992289887574</v>
      </c>
      <c r="F500" s="14" t="s">
        <v>237</v>
      </c>
      <c r="G500" t="str">
        <f t="shared" si="46"/>
        <v>46995.484</v>
      </c>
      <c r="H500" s="26">
        <f t="shared" si="47"/>
        <v>23659</v>
      </c>
      <c r="I500" s="72" t="s">
        <v>1422</v>
      </c>
      <c r="J500" s="73" t="s">
        <v>1423</v>
      </c>
      <c r="K500" s="72">
        <v>23659</v>
      </c>
      <c r="L500" s="72" t="s">
        <v>350</v>
      </c>
      <c r="M500" s="73" t="s">
        <v>241</v>
      </c>
      <c r="N500" s="73"/>
      <c r="O500" s="74" t="s">
        <v>1425</v>
      </c>
      <c r="P500" s="74" t="s">
        <v>150</v>
      </c>
    </row>
    <row r="501" spans="1:16">
      <c r="A501" s="26" t="str">
        <f t="shared" si="42"/>
        <v> BRNO 30 </v>
      </c>
      <c r="B501" s="14" t="str">
        <f t="shared" si="43"/>
        <v>I</v>
      </c>
      <c r="C501" s="26">
        <f t="shared" si="44"/>
        <v>46995.487999999998</v>
      </c>
      <c r="D501" t="str">
        <f t="shared" si="45"/>
        <v>vis</v>
      </c>
      <c r="E501">
        <f>VLOOKUP(C501,Active!C$21:E$971,3,FALSE)</f>
        <v>23658.999319851038</v>
      </c>
      <c r="F501" s="14" t="s">
        <v>237</v>
      </c>
      <c r="G501" t="str">
        <f t="shared" si="46"/>
        <v>46995.488</v>
      </c>
      <c r="H501" s="26">
        <f t="shared" si="47"/>
        <v>23659</v>
      </c>
      <c r="I501" s="72" t="s">
        <v>1426</v>
      </c>
      <c r="J501" s="73" t="s">
        <v>1427</v>
      </c>
      <c r="K501" s="72">
        <v>23659</v>
      </c>
      <c r="L501" s="72" t="s">
        <v>250</v>
      </c>
      <c r="M501" s="73" t="s">
        <v>241</v>
      </c>
      <c r="N501" s="73"/>
      <c r="O501" s="74" t="s">
        <v>1386</v>
      </c>
      <c r="P501" s="74" t="s">
        <v>150</v>
      </c>
    </row>
    <row r="502" spans="1:16">
      <c r="A502" s="26" t="str">
        <f t="shared" si="42"/>
        <v> BRNO 30 </v>
      </c>
      <c r="B502" s="14" t="str">
        <f t="shared" si="43"/>
        <v>I</v>
      </c>
      <c r="C502" s="26">
        <f t="shared" si="44"/>
        <v>46999.472999999998</v>
      </c>
      <c r="D502" t="str">
        <f t="shared" si="45"/>
        <v>vis</v>
      </c>
      <c r="E502">
        <f>VLOOKUP(C502,Active!C$21:E$971,3,FALSE)</f>
        <v>23666.002920949821</v>
      </c>
      <c r="F502" s="14" t="s">
        <v>237</v>
      </c>
      <c r="G502" t="str">
        <f t="shared" si="46"/>
        <v>46999.473</v>
      </c>
      <c r="H502" s="26">
        <f t="shared" si="47"/>
        <v>23666</v>
      </c>
      <c r="I502" s="72" t="s">
        <v>1428</v>
      </c>
      <c r="J502" s="73" t="s">
        <v>1429</v>
      </c>
      <c r="K502" s="72">
        <v>23666</v>
      </c>
      <c r="L502" s="72" t="s">
        <v>278</v>
      </c>
      <c r="M502" s="73" t="s">
        <v>241</v>
      </c>
      <c r="N502" s="73"/>
      <c r="O502" s="74" t="s">
        <v>1407</v>
      </c>
      <c r="P502" s="74" t="s">
        <v>150</v>
      </c>
    </row>
    <row r="503" spans="1:16">
      <c r="A503" s="26" t="str">
        <f t="shared" si="42"/>
        <v> BRNO 30 </v>
      </c>
      <c r="B503" s="14" t="str">
        <f t="shared" si="43"/>
        <v>I</v>
      </c>
      <c r="C503" s="26">
        <f t="shared" si="44"/>
        <v>46999.472999999998</v>
      </c>
      <c r="D503" t="str">
        <f t="shared" si="45"/>
        <v>vis</v>
      </c>
      <c r="E503">
        <f>VLOOKUP(C503,Active!C$21:E$971,3,FALSE)</f>
        <v>23666.002920949821</v>
      </c>
      <c r="F503" s="14" t="s">
        <v>237</v>
      </c>
      <c r="G503" t="str">
        <f t="shared" si="46"/>
        <v>46999.473</v>
      </c>
      <c r="H503" s="26">
        <f t="shared" si="47"/>
        <v>23666</v>
      </c>
      <c r="I503" s="72" t="s">
        <v>1428</v>
      </c>
      <c r="J503" s="73" t="s">
        <v>1429</v>
      </c>
      <c r="K503" s="72">
        <v>23666</v>
      </c>
      <c r="L503" s="72" t="s">
        <v>278</v>
      </c>
      <c r="M503" s="73" t="s">
        <v>241</v>
      </c>
      <c r="N503" s="73"/>
      <c r="O503" s="74" t="s">
        <v>1430</v>
      </c>
      <c r="P503" s="74" t="s">
        <v>150</v>
      </c>
    </row>
    <row r="504" spans="1:16">
      <c r="A504" s="26" t="str">
        <f t="shared" si="42"/>
        <v> BBS 86 </v>
      </c>
      <c r="B504" s="14" t="str">
        <f t="shared" si="43"/>
        <v>I</v>
      </c>
      <c r="C504" s="26">
        <f t="shared" si="44"/>
        <v>47117.254999999997</v>
      </c>
      <c r="D504" t="str">
        <f t="shared" si="45"/>
        <v>vis</v>
      </c>
      <c r="E504">
        <f>VLOOKUP(C504,Active!C$21:E$971,3,FALSE)</f>
        <v>23873.003710063218</v>
      </c>
      <c r="F504" s="14" t="s">
        <v>237</v>
      </c>
      <c r="G504" t="str">
        <f t="shared" si="46"/>
        <v>47117.255</v>
      </c>
      <c r="H504" s="26">
        <f t="shared" si="47"/>
        <v>23873</v>
      </c>
      <c r="I504" s="72" t="s">
        <v>1431</v>
      </c>
      <c r="J504" s="73" t="s">
        <v>1432</v>
      </c>
      <c r="K504" s="72">
        <v>23873</v>
      </c>
      <c r="L504" s="72" t="s">
        <v>278</v>
      </c>
      <c r="M504" s="73" t="s">
        <v>241</v>
      </c>
      <c r="N504" s="73"/>
      <c r="O504" s="74" t="s">
        <v>359</v>
      </c>
      <c r="P504" s="74" t="s">
        <v>151</v>
      </c>
    </row>
    <row r="505" spans="1:16">
      <c r="A505" s="26" t="str">
        <f t="shared" si="42"/>
        <v> BBS 89 </v>
      </c>
      <c r="B505" s="14" t="str">
        <f t="shared" si="43"/>
        <v>I</v>
      </c>
      <c r="C505" s="26">
        <f t="shared" si="44"/>
        <v>47374.436999999998</v>
      </c>
      <c r="D505" t="str">
        <f t="shared" si="45"/>
        <v>vis</v>
      </c>
      <c r="E505">
        <f>VLOOKUP(C505,Active!C$21:E$971,3,FALSE)</f>
        <v>24324.998725819125</v>
      </c>
      <c r="F505" s="14" t="s">
        <v>237</v>
      </c>
      <c r="G505" t="str">
        <f t="shared" si="46"/>
        <v>47374.437</v>
      </c>
      <c r="H505" s="26">
        <f t="shared" si="47"/>
        <v>24325</v>
      </c>
      <c r="I505" s="72" t="s">
        <v>1433</v>
      </c>
      <c r="J505" s="73" t="s">
        <v>1434</v>
      </c>
      <c r="K505" s="72">
        <v>24325</v>
      </c>
      <c r="L505" s="72" t="s">
        <v>284</v>
      </c>
      <c r="M505" s="73" t="s">
        <v>241</v>
      </c>
      <c r="N505" s="73"/>
      <c r="O505" s="74" t="s">
        <v>359</v>
      </c>
      <c r="P505" s="74" t="s">
        <v>152</v>
      </c>
    </row>
    <row r="506" spans="1:16">
      <c r="A506" s="26" t="str">
        <f t="shared" si="42"/>
        <v> BBS 89 </v>
      </c>
      <c r="B506" s="14" t="str">
        <f t="shared" si="43"/>
        <v>I</v>
      </c>
      <c r="C506" s="26">
        <f t="shared" si="44"/>
        <v>47378.432999999997</v>
      </c>
      <c r="D506" t="str">
        <f t="shared" si="45"/>
        <v>vis</v>
      </c>
      <c r="E506">
        <f>VLOOKUP(C506,Active!C$21:E$971,3,FALSE)</f>
        <v>24332.021659317426</v>
      </c>
      <c r="F506" s="14" t="s">
        <v>237</v>
      </c>
      <c r="G506" t="str">
        <f t="shared" si="46"/>
        <v>47378.433</v>
      </c>
      <c r="H506" s="26">
        <f t="shared" si="47"/>
        <v>24332</v>
      </c>
      <c r="I506" s="72" t="s">
        <v>1435</v>
      </c>
      <c r="J506" s="73" t="s">
        <v>1436</v>
      </c>
      <c r="K506" s="72">
        <v>24332</v>
      </c>
      <c r="L506" s="72" t="s">
        <v>270</v>
      </c>
      <c r="M506" s="73" t="s">
        <v>241</v>
      </c>
      <c r="N506" s="73"/>
      <c r="O506" s="74" t="s">
        <v>359</v>
      </c>
      <c r="P506" s="74" t="s">
        <v>152</v>
      </c>
    </row>
    <row r="507" spans="1:16">
      <c r="A507" s="26" t="str">
        <f t="shared" si="42"/>
        <v> BBS 89 </v>
      </c>
      <c r="B507" s="14" t="str">
        <f t="shared" si="43"/>
        <v>I</v>
      </c>
      <c r="C507" s="26">
        <f t="shared" si="44"/>
        <v>47423.387000000002</v>
      </c>
      <c r="D507" t="str">
        <f t="shared" si="45"/>
        <v>vis</v>
      </c>
      <c r="E507">
        <f>VLOOKUP(C507,Active!C$21:E$971,3,FALSE)</f>
        <v>24411.02790368248</v>
      </c>
      <c r="F507" s="14" t="s">
        <v>237</v>
      </c>
      <c r="G507" t="str">
        <f t="shared" si="46"/>
        <v>47423.387</v>
      </c>
      <c r="H507" s="26">
        <f t="shared" si="47"/>
        <v>24411</v>
      </c>
      <c r="I507" s="72" t="s">
        <v>1437</v>
      </c>
      <c r="J507" s="73" t="s">
        <v>1438</v>
      </c>
      <c r="K507" s="72">
        <v>24411</v>
      </c>
      <c r="L507" s="72" t="s">
        <v>718</v>
      </c>
      <c r="M507" s="73" t="s">
        <v>241</v>
      </c>
      <c r="N507" s="73"/>
      <c r="O507" s="74" t="s">
        <v>359</v>
      </c>
      <c r="P507" s="74" t="s">
        <v>152</v>
      </c>
    </row>
    <row r="508" spans="1:16">
      <c r="A508" s="26" t="str">
        <f t="shared" si="42"/>
        <v> BBS 90 </v>
      </c>
      <c r="B508" s="14" t="str">
        <f t="shared" si="43"/>
        <v>I</v>
      </c>
      <c r="C508" s="26">
        <f t="shared" si="44"/>
        <v>47472.315000000002</v>
      </c>
      <c r="D508" t="str">
        <f t="shared" si="45"/>
        <v>vis</v>
      </c>
      <c r="E508">
        <f>VLOOKUP(C508,Active!C$21:E$971,3,FALSE)</f>
        <v>24497.018416746789</v>
      </c>
      <c r="F508" s="14" t="s">
        <v>237</v>
      </c>
      <c r="G508" t="str">
        <f t="shared" si="46"/>
        <v>47472.315</v>
      </c>
      <c r="H508" s="26">
        <f t="shared" si="47"/>
        <v>24497</v>
      </c>
      <c r="I508" s="72" t="s">
        <v>1439</v>
      </c>
      <c r="J508" s="73" t="s">
        <v>1440</v>
      </c>
      <c r="K508" s="72">
        <v>24497</v>
      </c>
      <c r="L508" s="72" t="s">
        <v>458</v>
      </c>
      <c r="M508" s="73" t="s">
        <v>241</v>
      </c>
      <c r="N508" s="73"/>
      <c r="O508" s="74" t="s">
        <v>359</v>
      </c>
      <c r="P508" s="74" t="s">
        <v>153</v>
      </c>
    </row>
    <row r="509" spans="1:16">
      <c r="A509" s="26" t="str">
        <f t="shared" si="42"/>
        <v> BRNO 30 </v>
      </c>
      <c r="B509" s="14" t="str">
        <f t="shared" si="43"/>
        <v>I</v>
      </c>
      <c r="C509" s="26">
        <f t="shared" si="44"/>
        <v>47737.449000000001</v>
      </c>
      <c r="D509" t="str">
        <f t="shared" si="45"/>
        <v>vis</v>
      </c>
      <c r="E509">
        <f>VLOOKUP(C509,Active!C$21:E$971,3,FALSE)</f>
        <v>24962.988999864679</v>
      </c>
      <c r="F509" s="14" t="s">
        <v>237</v>
      </c>
      <c r="G509" t="str">
        <f t="shared" si="46"/>
        <v>47737.449</v>
      </c>
      <c r="H509" s="26">
        <f t="shared" si="47"/>
        <v>24963</v>
      </c>
      <c r="I509" s="72" t="s">
        <v>1441</v>
      </c>
      <c r="J509" s="73" t="s">
        <v>1442</v>
      </c>
      <c r="K509" s="72">
        <v>24963</v>
      </c>
      <c r="L509" s="72" t="s">
        <v>333</v>
      </c>
      <c r="M509" s="73" t="s">
        <v>241</v>
      </c>
      <c r="N509" s="73"/>
      <c r="O509" s="74" t="s">
        <v>1443</v>
      </c>
      <c r="P509" s="74" t="s">
        <v>150</v>
      </c>
    </row>
    <row r="510" spans="1:16">
      <c r="A510" s="26" t="str">
        <f t="shared" si="42"/>
        <v> BRNO 30 </v>
      </c>
      <c r="B510" s="14" t="str">
        <f t="shared" si="43"/>
        <v>I</v>
      </c>
      <c r="C510" s="26">
        <f t="shared" si="44"/>
        <v>47737.453999999998</v>
      </c>
      <c r="D510" t="str">
        <f t="shared" si="45"/>
        <v>vis</v>
      </c>
      <c r="E510">
        <f>VLOOKUP(C510,Active!C$21:E$971,3,FALSE)</f>
        <v>24962.997787319004</v>
      </c>
      <c r="F510" s="14" t="s">
        <v>237</v>
      </c>
      <c r="G510" t="str">
        <f t="shared" si="46"/>
        <v>47737.454</v>
      </c>
      <c r="H510" s="26">
        <f t="shared" si="47"/>
        <v>24963</v>
      </c>
      <c r="I510" s="72" t="s">
        <v>1444</v>
      </c>
      <c r="J510" s="73" t="s">
        <v>1445</v>
      </c>
      <c r="K510" s="72">
        <v>24963</v>
      </c>
      <c r="L510" s="72" t="s">
        <v>284</v>
      </c>
      <c r="M510" s="73" t="s">
        <v>241</v>
      </c>
      <c r="N510" s="73"/>
      <c r="O510" s="74" t="s">
        <v>1446</v>
      </c>
      <c r="P510" s="74" t="s">
        <v>150</v>
      </c>
    </row>
    <row r="511" spans="1:16">
      <c r="A511" s="26" t="str">
        <f t="shared" si="42"/>
        <v> BRNO 30 </v>
      </c>
      <c r="B511" s="14" t="str">
        <f t="shared" si="43"/>
        <v>I</v>
      </c>
      <c r="C511" s="26">
        <f t="shared" si="44"/>
        <v>47737.459000000003</v>
      </c>
      <c r="D511" t="str">
        <f t="shared" si="45"/>
        <v>vis</v>
      </c>
      <c r="E511">
        <f>VLOOKUP(C511,Active!C$21:E$971,3,FALSE)</f>
        <v>24963.006574773339</v>
      </c>
      <c r="F511" s="14" t="s">
        <v>237</v>
      </c>
      <c r="G511" t="str">
        <f t="shared" si="46"/>
        <v>47737.459</v>
      </c>
      <c r="H511" s="26">
        <f t="shared" si="47"/>
        <v>24963</v>
      </c>
      <c r="I511" s="72" t="s">
        <v>1447</v>
      </c>
      <c r="J511" s="73" t="s">
        <v>1448</v>
      </c>
      <c r="K511" s="72">
        <v>24963</v>
      </c>
      <c r="L511" s="72" t="s">
        <v>264</v>
      </c>
      <c r="M511" s="73" t="s">
        <v>241</v>
      </c>
      <c r="N511" s="73"/>
      <c r="O511" s="74" t="s">
        <v>1389</v>
      </c>
      <c r="P511" s="74" t="s">
        <v>150</v>
      </c>
    </row>
    <row r="512" spans="1:16">
      <c r="A512" s="26" t="str">
        <f t="shared" si="42"/>
        <v> BRNO 30 </v>
      </c>
      <c r="B512" s="14" t="str">
        <f t="shared" si="43"/>
        <v>I</v>
      </c>
      <c r="C512" s="26">
        <f t="shared" si="44"/>
        <v>47737.466999999997</v>
      </c>
      <c r="D512" t="str">
        <f t="shared" si="45"/>
        <v>vis</v>
      </c>
      <c r="E512">
        <f>VLOOKUP(C512,Active!C$21:E$971,3,FALSE)</f>
        <v>24963.020634700253</v>
      </c>
      <c r="F512" s="14" t="s">
        <v>237</v>
      </c>
      <c r="G512" t="str">
        <f t="shared" si="46"/>
        <v>47737.467</v>
      </c>
      <c r="H512" s="26">
        <f t="shared" si="47"/>
        <v>24963</v>
      </c>
      <c r="I512" s="72" t="s">
        <v>1449</v>
      </c>
      <c r="J512" s="73" t="s">
        <v>1450</v>
      </c>
      <c r="K512" s="72">
        <v>24963</v>
      </c>
      <c r="L512" s="72" t="s">
        <v>270</v>
      </c>
      <c r="M512" s="73" t="s">
        <v>241</v>
      </c>
      <c r="N512" s="73"/>
      <c r="O512" s="74" t="s">
        <v>1451</v>
      </c>
      <c r="P512" s="74" t="s">
        <v>150</v>
      </c>
    </row>
    <row r="513" spans="1:16">
      <c r="A513" s="26" t="str">
        <f t="shared" si="42"/>
        <v> BBS 92 </v>
      </c>
      <c r="B513" s="14" t="str">
        <f t="shared" si="43"/>
        <v>I</v>
      </c>
      <c r="C513" s="26">
        <f t="shared" si="44"/>
        <v>47782.398999999998</v>
      </c>
      <c r="D513" t="str">
        <f t="shared" si="45"/>
        <v>vis</v>
      </c>
      <c r="E513">
        <f>VLOOKUP(C513,Active!C$21:E$971,3,FALSE)</f>
        <v>25041.988214266257</v>
      </c>
      <c r="F513" s="14" t="s">
        <v>237</v>
      </c>
      <c r="G513" t="str">
        <f t="shared" si="46"/>
        <v>47782.399</v>
      </c>
      <c r="H513" s="26">
        <f t="shared" si="47"/>
        <v>25042</v>
      </c>
      <c r="I513" s="72" t="s">
        <v>1452</v>
      </c>
      <c r="J513" s="73" t="s">
        <v>1453</v>
      </c>
      <c r="K513" s="72">
        <v>25042</v>
      </c>
      <c r="L513" s="72" t="s">
        <v>412</v>
      </c>
      <c r="M513" s="73" t="s">
        <v>241</v>
      </c>
      <c r="N513" s="73"/>
      <c r="O513" s="74" t="s">
        <v>359</v>
      </c>
      <c r="P513" s="74" t="s">
        <v>154</v>
      </c>
    </row>
    <row r="514" spans="1:16">
      <c r="A514" s="26" t="str">
        <f t="shared" si="42"/>
        <v> BBS 93 </v>
      </c>
      <c r="B514" s="14" t="str">
        <f t="shared" si="43"/>
        <v>I</v>
      </c>
      <c r="C514" s="26">
        <f t="shared" si="44"/>
        <v>47860.349000000002</v>
      </c>
      <c r="D514" t="str">
        <f t="shared" si="45"/>
        <v>vis</v>
      </c>
      <c r="E514">
        <f>VLOOKUP(C514,Active!C$21:E$971,3,FALSE)</f>
        <v>25178.984627227408</v>
      </c>
      <c r="F514" s="14" t="s">
        <v>237</v>
      </c>
      <c r="G514" t="str">
        <f t="shared" si="46"/>
        <v>47860.349</v>
      </c>
      <c r="H514" s="26">
        <f t="shared" si="47"/>
        <v>25179</v>
      </c>
      <c r="I514" s="72" t="s">
        <v>1454</v>
      </c>
      <c r="J514" s="73" t="s">
        <v>1455</v>
      </c>
      <c r="K514" s="72">
        <v>25179</v>
      </c>
      <c r="L514" s="72" t="s">
        <v>1084</v>
      </c>
      <c r="M514" s="73" t="s">
        <v>241</v>
      </c>
      <c r="N514" s="73"/>
      <c r="O514" s="74" t="s">
        <v>359</v>
      </c>
      <c r="P514" s="74" t="s">
        <v>155</v>
      </c>
    </row>
    <row r="515" spans="1:16">
      <c r="A515" s="26" t="str">
        <f t="shared" si="42"/>
        <v> BBS 95 </v>
      </c>
      <c r="B515" s="14" t="str">
        <f t="shared" si="43"/>
        <v>I</v>
      </c>
      <c r="C515" s="26">
        <f t="shared" si="44"/>
        <v>48014.561999999998</v>
      </c>
      <c r="D515" t="str">
        <f t="shared" si="45"/>
        <v>vis</v>
      </c>
      <c r="E515">
        <f>VLOOKUP(C515,Active!C$21:E$971,3,FALSE)</f>
        <v>25450.01256605969</v>
      </c>
      <c r="F515" s="14" t="s">
        <v>237</v>
      </c>
      <c r="G515" t="str">
        <f t="shared" si="46"/>
        <v>48014.562</v>
      </c>
      <c r="H515" s="26">
        <f t="shared" si="47"/>
        <v>25450</v>
      </c>
      <c r="I515" s="72" t="s">
        <v>1456</v>
      </c>
      <c r="J515" s="73" t="s">
        <v>1457</v>
      </c>
      <c r="K515" s="72">
        <v>25450</v>
      </c>
      <c r="L515" s="72" t="s">
        <v>300</v>
      </c>
      <c r="M515" s="73" t="s">
        <v>241</v>
      </c>
      <c r="N515" s="73"/>
      <c r="O515" s="74" t="s">
        <v>359</v>
      </c>
      <c r="P515" s="74" t="s">
        <v>156</v>
      </c>
    </row>
    <row r="516" spans="1:16">
      <c r="A516" s="26" t="str">
        <f t="shared" si="42"/>
        <v> BBS 95 </v>
      </c>
      <c r="B516" s="14" t="str">
        <f t="shared" si="43"/>
        <v>I</v>
      </c>
      <c r="C516" s="26">
        <f t="shared" si="44"/>
        <v>48042.436000000002</v>
      </c>
      <c r="D516" t="str">
        <f t="shared" si="45"/>
        <v>vis</v>
      </c>
      <c r="E516">
        <f>VLOOKUP(C516,Active!C$21:E$971,3,FALSE)</f>
        <v>25499.000866443006</v>
      </c>
      <c r="F516" s="14" t="s">
        <v>237</v>
      </c>
      <c r="G516" t="str">
        <f t="shared" si="46"/>
        <v>48042.436</v>
      </c>
      <c r="H516" s="26">
        <f t="shared" si="47"/>
        <v>25499</v>
      </c>
      <c r="I516" s="72" t="s">
        <v>1458</v>
      </c>
      <c r="J516" s="73" t="s">
        <v>1459</v>
      </c>
      <c r="K516" s="72">
        <v>25499</v>
      </c>
      <c r="L516" s="72" t="s">
        <v>297</v>
      </c>
      <c r="M516" s="73" t="s">
        <v>241</v>
      </c>
      <c r="N516" s="73"/>
      <c r="O516" s="74" t="s">
        <v>359</v>
      </c>
      <c r="P516" s="74" t="s">
        <v>156</v>
      </c>
    </row>
    <row r="517" spans="1:16">
      <c r="A517" s="26" t="str">
        <f t="shared" si="42"/>
        <v> BBS 95 </v>
      </c>
      <c r="B517" s="14" t="str">
        <f t="shared" si="43"/>
        <v>I</v>
      </c>
      <c r="C517" s="26">
        <f t="shared" si="44"/>
        <v>48071.457000000002</v>
      </c>
      <c r="D517" t="str">
        <f t="shared" si="45"/>
        <v>vis</v>
      </c>
      <c r="E517">
        <f>VLOOKUP(C517,Active!C$21:E$971,3,FALSE)</f>
        <v>25550.005008848977</v>
      </c>
      <c r="F517" s="14" t="s">
        <v>237</v>
      </c>
      <c r="G517" t="str">
        <f t="shared" si="46"/>
        <v>48071.457</v>
      </c>
      <c r="H517" s="26">
        <f t="shared" si="47"/>
        <v>25550</v>
      </c>
      <c r="I517" s="72" t="s">
        <v>1460</v>
      </c>
      <c r="J517" s="73" t="s">
        <v>1461</v>
      </c>
      <c r="K517" s="72">
        <v>25550</v>
      </c>
      <c r="L517" s="72" t="s">
        <v>364</v>
      </c>
      <c r="M517" s="73" t="s">
        <v>241</v>
      </c>
      <c r="N517" s="73"/>
      <c r="O517" s="74" t="s">
        <v>359</v>
      </c>
      <c r="P517" s="74" t="s">
        <v>156</v>
      </c>
    </row>
    <row r="518" spans="1:16">
      <c r="A518" s="26" t="str">
        <f t="shared" si="42"/>
        <v> BBS 96 </v>
      </c>
      <c r="B518" s="14" t="str">
        <f t="shared" si="43"/>
        <v>I</v>
      </c>
      <c r="C518" s="26">
        <f t="shared" si="44"/>
        <v>48084.550999999999</v>
      </c>
      <c r="D518" t="str">
        <f t="shared" si="45"/>
        <v>vis</v>
      </c>
      <c r="E518">
        <f>VLOOKUP(C518,Active!C$21:E$971,3,FALSE)</f>
        <v>25573.017594241061</v>
      </c>
      <c r="F518" s="14" t="s">
        <v>237</v>
      </c>
      <c r="G518" t="str">
        <f t="shared" si="46"/>
        <v>48084.551</v>
      </c>
      <c r="H518" s="26">
        <f t="shared" si="47"/>
        <v>25573</v>
      </c>
      <c r="I518" s="72" t="s">
        <v>1462</v>
      </c>
      <c r="J518" s="73" t="s">
        <v>1463</v>
      </c>
      <c r="K518" s="72">
        <v>25573</v>
      </c>
      <c r="L518" s="72" t="s">
        <v>458</v>
      </c>
      <c r="M518" s="73" t="s">
        <v>241</v>
      </c>
      <c r="N518" s="73"/>
      <c r="O518" s="74" t="s">
        <v>359</v>
      </c>
      <c r="P518" s="74" t="s">
        <v>157</v>
      </c>
    </row>
    <row r="519" spans="1:16">
      <c r="A519" s="26" t="str">
        <f t="shared" si="42"/>
        <v> BRNO 31 </v>
      </c>
      <c r="B519" s="14" t="str">
        <f t="shared" si="43"/>
        <v>I</v>
      </c>
      <c r="C519" s="26">
        <f t="shared" si="44"/>
        <v>48120.389000000003</v>
      </c>
      <c r="D519" t="str">
        <f t="shared" si="45"/>
        <v>vis</v>
      </c>
      <c r="E519">
        <f>VLOOKUP(C519,Active!C$21:E$971,3,FALSE)</f>
        <v>25636.002551876747</v>
      </c>
      <c r="F519" s="14" t="s">
        <v>237</v>
      </c>
      <c r="G519" t="str">
        <f t="shared" si="46"/>
        <v>48120.389</v>
      </c>
      <c r="H519" s="26">
        <f t="shared" si="47"/>
        <v>25636</v>
      </c>
      <c r="I519" s="72" t="s">
        <v>1464</v>
      </c>
      <c r="J519" s="73" t="s">
        <v>1465</v>
      </c>
      <c r="K519" s="72">
        <v>25636</v>
      </c>
      <c r="L519" s="72" t="s">
        <v>324</v>
      </c>
      <c r="M519" s="73" t="s">
        <v>241</v>
      </c>
      <c r="N519" s="73"/>
      <c r="O519" s="74" t="s">
        <v>1466</v>
      </c>
      <c r="P519" s="74" t="s">
        <v>158</v>
      </c>
    </row>
    <row r="520" spans="1:16">
      <c r="A520" s="26" t="str">
        <f t="shared" si="42"/>
        <v>BAVM 59 </v>
      </c>
      <c r="B520" s="14" t="str">
        <f t="shared" si="43"/>
        <v>I</v>
      </c>
      <c r="C520" s="26">
        <f t="shared" si="44"/>
        <v>48120.392</v>
      </c>
      <c r="D520" t="str">
        <f t="shared" si="45"/>
        <v>vis</v>
      </c>
      <c r="E520">
        <f>VLOOKUP(C520,Active!C$21:E$971,3,FALSE)</f>
        <v>25636.007824349337</v>
      </c>
      <c r="F520" s="14" t="s">
        <v>237</v>
      </c>
      <c r="G520" t="str">
        <f t="shared" si="46"/>
        <v>48120.392</v>
      </c>
      <c r="H520" s="26">
        <f t="shared" si="47"/>
        <v>25636</v>
      </c>
      <c r="I520" s="72" t="s">
        <v>1467</v>
      </c>
      <c r="J520" s="73" t="s">
        <v>1468</v>
      </c>
      <c r="K520" s="72">
        <v>25636</v>
      </c>
      <c r="L520" s="72" t="s">
        <v>264</v>
      </c>
      <c r="M520" s="73" t="s">
        <v>241</v>
      </c>
      <c r="N520" s="73"/>
      <c r="O520" s="74" t="s">
        <v>1469</v>
      </c>
      <c r="P520" s="75" t="s">
        <v>159</v>
      </c>
    </row>
    <row r="521" spans="1:16">
      <c r="A521" s="26" t="str">
        <f t="shared" si="42"/>
        <v> BRNO 31 </v>
      </c>
      <c r="B521" s="14" t="str">
        <f t="shared" si="43"/>
        <v>I</v>
      </c>
      <c r="C521" s="26">
        <f t="shared" si="44"/>
        <v>48120.398000000001</v>
      </c>
      <c r="D521" t="str">
        <f t="shared" si="45"/>
        <v>vis</v>
      </c>
      <c r="E521">
        <f>VLOOKUP(C521,Active!C$21:E$971,3,FALSE)</f>
        <v>25636.018369294532</v>
      </c>
      <c r="F521" s="14" t="s">
        <v>237</v>
      </c>
      <c r="G521" t="str">
        <f t="shared" si="46"/>
        <v>48120.398</v>
      </c>
      <c r="H521" s="26">
        <f t="shared" si="47"/>
        <v>25636</v>
      </c>
      <c r="I521" s="72" t="s">
        <v>1470</v>
      </c>
      <c r="J521" s="73" t="s">
        <v>1471</v>
      </c>
      <c r="K521" s="72">
        <v>25636</v>
      </c>
      <c r="L521" s="72" t="s">
        <v>458</v>
      </c>
      <c r="M521" s="73" t="s">
        <v>241</v>
      </c>
      <c r="N521" s="73"/>
      <c r="O521" s="74" t="s">
        <v>1472</v>
      </c>
      <c r="P521" s="74" t="s">
        <v>158</v>
      </c>
    </row>
    <row r="522" spans="1:16">
      <c r="A522" s="26" t="str">
        <f t="shared" si="42"/>
        <v> BBS 97 </v>
      </c>
      <c r="B522" s="14" t="str">
        <f t="shared" si="43"/>
        <v>I</v>
      </c>
      <c r="C522" s="26">
        <f t="shared" si="44"/>
        <v>48202.334999999999</v>
      </c>
      <c r="D522" t="str">
        <f t="shared" si="45"/>
        <v>vis</v>
      </c>
      <c r="E522">
        <f>VLOOKUP(C522,Active!C$21:E$971,3,FALSE)</f>
        <v>25780.021898336188</v>
      </c>
      <c r="F522" s="14" t="s">
        <v>237</v>
      </c>
      <c r="G522" t="str">
        <f t="shared" si="46"/>
        <v>48202.335</v>
      </c>
      <c r="H522" s="26">
        <f t="shared" si="47"/>
        <v>25780</v>
      </c>
      <c r="I522" s="72" t="s">
        <v>1473</v>
      </c>
      <c r="J522" s="73" t="s">
        <v>1474</v>
      </c>
      <c r="K522" s="72">
        <v>25780</v>
      </c>
      <c r="L522" s="72" t="s">
        <v>270</v>
      </c>
      <c r="M522" s="73" t="s">
        <v>241</v>
      </c>
      <c r="N522" s="73"/>
      <c r="O522" s="74" t="s">
        <v>359</v>
      </c>
      <c r="P522" s="74" t="s">
        <v>160</v>
      </c>
    </row>
    <row r="523" spans="1:16">
      <c r="A523" s="26" t="str">
        <f t="shared" ref="A523:A586" si="48">P523</f>
        <v> BRNO 31 </v>
      </c>
      <c r="B523" s="14" t="str">
        <f t="shared" ref="B523:B586" si="49">IF(H523=INT(H523),"I","II")</f>
        <v>I</v>
      </c>
      <c r="C523" s="26">
        <f t="shared" ref="C523:C586" si="50">1*G523</f>
        <v>48430.49</v>
      </c>
      <c r="D523" t="str">
        <f t="shared" ref="D523:D586" si="51">VLOOKUP(F523,I$1:J$5,2,FALSE)</f>
        <v>vis</v>
      </c>
      <c r="E523">
        <f>VLOOKUP(C523,Active!C$21:E$971,3,FALSE)</f>
        <v>26181.002226740929</v>
      </c>
      <c r="F523" s="14" t="s">
        <v>237</v>
      </c>
      <c r="G523" t="str">
        <f t="shared" ref="G523:G586" si="52">MID(I523,3,LEN(I523)-3)</f>
        <v>48430.490</v>
      </c>
      <c r="H523" s="26">
        <f t="shared" ref="H523:H586" si="53">1*K523</f>
        <v>26181</v>
      </c>
      <c r="I523" s="72" t="s">
        <v>1475</v>
      </c>
      <c r="J523" s="73" t="s">
        <v>1476</v>
      </c>
      <c r="K523" s="72">
        <v>26181</v>
      </c>
      <c r="L523" s="72" t="s">
        <v>324</v>
      </c>
      <c r="M523" s="73" t="s">
        <v>241</v>
      </c>
      <c r="N523" s="73"/>
      <c r="O523" s="74" t="s">
        <v>1477</v>
      </c>
      <c r="P523" s="74" t="s">
        <v>158</v>
      </c>
    </row>
    <row r="524" spans="1:16">
      <c r="A524" s="26" t="str">
        <f t="shared" si="48"/>
        <v> BBS 98 </v>
      </c>
      <c r="B524" s="14" t="str">
        <f t="shared" si="49"/>
        <v>I</v>
      </c>
      <c r="C524" s="26">
        <f t="shared" si="50"/>
        <v>48438.461000000003</v>
      </c>
      <c r="D524" t="str">
        <f t="shared" si="51"/>
        <v>vis</v>
      </c>
      <c r="E524">
        <f>VLOOKUP(C524,Active!C$21:E$971,3,FALSE)</f>
        <v>26195.011186429369</v>
      </c>
      <c r="F524" s="14" t="s">
        <v>237</v>
      </c>
      <c r="G524" t="str">
        <f t="shared" si="52"/>
        <v>48438.461</v>
      </c>
      <c r="H524" s="26">
        <f t="shared" si="53"/>
        <v>26195</v>
      </c>
      <c r="I524" s="72" t="s">
        <v>1478</v>
      </c>
      <c r="J524" s="73" t="s">
        <v>1479</v>
      </c>
      <c r="K524" s="72">
        <v>26195</v>
      </c>
      <c r="L524" s="72" t="s">
        <v>294</v>
      </c>
      <c r="M524" s="73" t="s">
        <v>241</v>
      </c>
      <c r="N524" s="73"/>
      <c r="O524" s="74" t="s">
        <v>359</v>
      </c>
      <c r="P524" s="74" t="s">
        <v>161</v>
      </c>
    </row>
    <row r="525" spans="1:16">
      <c r="A525" s="26" t="str">
        <f t="shared" si="48"/>
        <v> BBS 98 </v>
      </c>
      <c r="B525" s="14" t="str">
        <f t="shared" si="49"/>
        <v>I</v>
      </c>
      <c r="C525" s="26">
        <f t="shared" si="50"/>
        <v>48442.446000000004</v>
      </c>
      <c r="D525" t="str">
        <f t="shared" si="51"/>
        <v>vis</v>
      </c>
      <c r="E525">
        <f>VLOOKUP(C525,Active!C$21:E$971,3,FALSE)</f>
        <v>26202.014787528155</v>
      </c>
      <c r="F525" s="14" t="s">
        <v>237</v>
      </c>
      <c r="G525" t="str">
        <f t="shared" si="52"/>
        <v>48442.446</v>
      </c>
      <c r="H525" s="26">
        <f t="shared" si="53"/>
        <v>26202</v>
      </c>
      <c r="I525" s="72" t="s">
        <v>1480</v>
      </c>
      <c r="J525" s="73" t="s">
        <v>1481</v>
      </c>
      <c r="K525" s="72">
        <v>26202</v>
      </c>
      <c r="L525" s="72" t="s">
        <v>289</v>
      </c>
      <c r="M525" s="73" t="s">
        <v>241</v>
      </c>
      <c r="N525" s="73"/>
      <c r="O525" s="74" t="s">
        <v>359</v>
      </c>
      <c r="P525" s="74" t="s">
        <v>161</v>
      </c>
    </row>
    <row r="526" spans="1:16">
      <c r="A526" s="26" t="str">
        <f t="shared" si="48"/>
        <v> BRNO 31 </v>
      </c>
      <c r="B526" s="14" t="str">
        <f t="shared" si="49"/>
        <v>I</v>
      </c>
      <c r="C526" s="26">
        <f t="shared" si="50"/>
        <v>48479.421000000002</v>
      </c>
      <c r="D526" t="str">
        <f t="shared" si="51"/>
        <v>vis</v>
      </c>
      <c r="E526">
        <f>VLOOKUP(C526,Active!C$21:E$971,3,FALSE)</f>
        <v>26266.99801227784</v>
      </c>
      <c r="F526" s="14" t="s">
        <v>237</v>
      </c>
      <c r="G526" t="str">
        <f t="shared" si="52"/>
        <v>48479.421</v>
      </c>
      <c r="H526" s="26">
        <f t="shared" si="53"/>
        <v>26267</v>
      </c>
      <c r="I526" s="72" t="s">
        <v>1482</v>
      </c>
      <c r="J526" s="73" t="s">
        <v>1483</v>
      </c>
      <c r="K526" s="72">
        <v>26267</v>
      </c>
      <c r="L526" s="72" t="s">
        <v>284</v>
      </c>
      <c r="M526" s="73" t="s">
        <v>241</v>
      </c>
      <c r="N526" s="73"/>
      <c r="O526" s="74" t="s">
        <v>1484</v>
      </c>
      <c r="P526" s="74" t="s">
        <v>158</v>
      </c>
    </row>
    <row r="527" spans="1:16">
      <c r="A527" s="26" t="str">
        <f t="shared" si="48"/>
        <v> BBS 98 </v>
      </c>
      <c r="B527" s="14" t="str">
        <f t="shared" si="49"/>
        <v>I</v>
      </c>
      <c r="C527" s="26">
        <f t="shared" si="50"/>
        <v>48479.432000000001</v>
      </c>
      <c r="D527" t="str">
        <f t="shared" si="51"/>
        <v>vis</v>
      </c>
      <c r="E527">
        <f>VLOOKUP(C527,Active!C$21:E$971,3,FALSE)</f>
        <v>26267.017344677359</v>
      </c>
      <c r="F527" s="14" t="s">
        <v>237</v>
      </c>
      <c r="G527" t="str">
        <f t="shared" si="52"/>
        <v>48479.432</v>
      </c>
      <c r="H527" s="26">
        <f t="shared" si="53"/>
        <v>26267</v>
      </c>
      <c r="I527" s="72" t="s">
        <v>1485</v>
      </c>
      <c r="J527" s="73" t="s">
        <v>1486</v>
      </c>
      <c r="K527" s="72">
        <v>26267</v>
      </c>
      <c r="L527" s="72" t="s">
        <v>458</v>
      </c>
      <c r="M527" s="73" t="s">
        <v>241</v>
      </c>
      <c r="N527" s="73"/>
      <c r="O527" s="74" t="s">
        <v>359</v>
      </c>
      <c r="P527" s="74" t="s">
        <v>161</v>
      </c>
    </row>
    <row r="528" spans="1:16">
      <c r="A528" s="26" t="str">
        <f t="shared" si="48"/>
        <v> BBS 98 </v>
      </c>
      <c r="B528" s="14" t="str">
        <f t="shared" si="49"/>
        <v>I</v>
      </c>
      <c r="C528" s="26">
        <f t="shared" si="50"/>
        <v>48495.358</v>
      </c>
      <c r="D528" t="str">
        <f t="shared" si="51"/>
        <v>vis</v>
      </c>
      <c r="E528">
        <f>VLOOKUP(C528,Active!C$21:E$971,3,FALSE)</f>
        <v>26295.007144200375</v>
      </c>
      <c r="F528" s="14" t="s">
        <v>237</v>
      </c>
      <c r="G528" t="str">
        <f t="shared" si="52"/>
        <v>48495.358</v>
      </c>
      <c r="H528" s="26">
        <f t="shared" si="53"/>
        <v>26295</v>
      </c>
      <c r="I528" s="72" t="s">
        <v>1487</v>
      </c>
      <c r="J528" s="73" t="s">
        <v>1488</v>
      </c>
      <c r="K528" s="72">
        <v>26295</v>
      </c>
      <c r="L528" s="72" t="s">
        <v>264</v>
      </c>
      <c r="M528" s="73" t="s">
        <v>241</v>
      </c>
      <c r="N528" s="73"/>
      <c r="O528" s="74" t="s">
        <v>359</v>
      </c>
      <c r="P528" s="74" t="s">
        <v>161</v>
      </c>
    </row>
    <row r="529" spans="1:16">
      <c r="A529" s="26" t="str">
        <f t="shared" si="48"/>
        <v> BBS 99 </v>
      </c>
      <c r="B529" s="14" t="str">
        <f t="shared" si="49"/>
        <v>I</v>
      </c>
      <c r="C529" s="26">
        <f t="shared" si="50"/>
        <v>48524.379000000001</v>
      </c>
      <c r="D529" t="str">
        <f t="shared" si="51"/>
        <v>vis</v>
      </c>
      <c r="E529">
        <f>VLOOKUP(C529,Active!C$21:E$971,3,FALSE)</f>
        <v>26346.011286606346</v>
      </c>
      <c r="F529" s="14" t="s">
        <v>237</v>
      </c>
      <c r="G529" t="str">
        <f t="shared" si="52"/>
        <v>48524.379</v>
      </c>
      <c r="H529" s="26">
        <f t="shared" si="53"/>
        <v>26346</v>
      </c>
      <c r="I529" s="72" t="s">
        <v>1489</v>
      </c>
      <c r="J529" s="73" t="s">
        <v>1490</v>
      </c>
      <c r="K529" s="72">
        <v>26346</v>
      </c>
      <c r="L529" s="72" t="s">
        <v>294</v>
      </c>
      <c r="M529" s="73" t="s">
        <v>241</v>
      </c>
      <c r="N529" s="73"/>
      <c r="O529" s="74" t="s">
        <v>359</v>
      </c>
      <c r="P529" s="74" t="s">
        <v>163</v>
      </c>
    </row>
    <row r="530" spans="1:16">
      <c r="A530" s="26" t="str">
        <f t="shared" si="48"/>
        <v> BBS 99 </v>
      </c>
      <c r="B530" s="14" t="str">
        <f t="shared" si="49"/>
        <v>I</v>
      </c>
      <c r="C530" s="26">
        <f t="shared" si="50"/>
        <v>48548.279000000002</v>
      </c>
      <c r="D530" t="str">
        <f t="shared" si="51"/>
        <v>vis</v>
      </c>
      <c r="E530">
        <f>VLOOKUP(C530,Active!C$21:E$971,3,FALSE)</f>
        <v>26388.015318290392</v>
      </c>
      <c r="F530" s="14" t="s">
        <v>237</v>
      </c>
      <c r="G530" t="str">
        <f t="shared" si="52"/>
        <v>48548.279</v>
      </c>
      <c r="H530" s="26">
        <f t="shared" si="53"/>
        <v>26388</v>
      </c>
      <c r="I530" s="72" t="s">
        <v>1491</v>
      </c>
      <c r="J530" s="73" t="s">
        <v>1492</v>
      </c>
      <c r="K530" s="72">
        <v>26388</v>
      </c>
      <c r="L530" s="72" t="s">
        <v>645</v>
      </c>
      <c r="M530" s="73" t="s">
        <v>241</v>
      </c>
      <c r="N530" s="73"/>
      <c r="O530" s="74" t="s">
        <v>359</v>
      </c>
      <c r="P530" s="74" t="s">
        <v>163</v>
      </c>
    </row>
    <row r="531" spans="1:16">
      <c r="A531" s="26" t="str">
        <f t="shared" si="48"/>
        <v> BBS 101 </v>
      </c>
      <c r="B531" s="14" t="str">
        <f t="shared" si="49"/>
        <v>I</v>
      </c>
      <c r="C531" s="26">
        <f t="shared" si="50"/>
        <v>48801.48</v>
      </c>
      <c r="D531" t="str">
        <f t="shared" si="51"/>
        <v>vis</v>
      </c>
      <c r="E531">
        <f>VLOOKUP(C531,Active!C$21:E$971,3,FALSE)</f>
        <v>26833.013762910978</v>
      </c>
      <c r="F531" s="14" t="s">
        <v>237</v>
      </c>
      <c r="G531" t="str">
        <f t="shared" si="52"/>
        <v>48801.480</v>
      </c>
      <c r="H531" s="26">
        <f t="shared" si="53"/>
        <v>26833</v>
      </c>
      <c r="I531" s="72" t="s">
        <v>1493</v>
      </c>
      <c r="J531" s="73" t="s">
        <v>1494</v>
      </c>
      <c r="K531" s="72">
        <v>26833</v>
      </c>
      <c r="L531" s="72" t="s">
        <v>289</v>
      </c>
      <c r="M531" s="73" t="s">
        <v>241</v>
      </c>
      <c r="N531" s="73"/>
      <c r="O531" s="74" t="s">
        <v>359</v>
      </c>
      <c r="P531" s="74" t="s">
        <v>164</v>
      </c>
    </row>
    <row r="532" spans="1:16">
      <c r="A532" s="26" t="str">
        <f t="shared" si="48"/>
        <v> BBS 101 </v>
      </c>
      <c r="B532" s="14" t="str">
        <f t="shared" si="49"/>
        <v>I</v>
      </c>
      <c r="C532" s="26">
        <f t="shared" si="50"/>
        <v>48817.415999999997</v>
      </c>
      <c r="D532" t="str">
        <f t="shared" si="51"/>
        <v>vis</v>
      </c>
      <c r="E532">
        <f>VLOOKUP(C532,Active!C$21:E$971,3,FALSE)</f>
        <v>26861.021137342639</v>
      </c>
      <c r="F532" s="14" t="s">
        <v>237</v>
      </c>
      <c r="G532" t="str">
        <f t="shared" si="52"/>
        <v>48817.416</v>
      </c>
      <c r="H532" s="26">
        <f t="shared" si="53"/>
        <v>26861</v>
      </c>
      <c r="I532" s="72" t="s">
        <v>1495</v>
      </c>
      <c r="J532" s="73" t="s">
        <v>1496</v>
      </c>
      <c r="K532" s="72">
        <v>26861</v>
      </c>
      <c r="L532" s="72" t="s">
        <v>270</v>
      </c>
      <c r="M532" s="73" t="s">
        <v>241</v>
      </c>
      <c r="N532" s="73"/>
      <c r="O532" s="74" t="s">
        <v>359</v>
      </c>
      <c r="P532" s="74" t="s">
        <v>164</v>
      </c>
    </row>
    <row r="533" spans="1:16">
      <c r="A533" s="26" t="str">
        <f t="shared" si="48"/>
        <v> BRNO 31 </v>
      </c>
      <c r="B533" s="14" t="str">
        <f t="shared" si="49"/>
        <v>I</v>
      </c>
      <c r="C533" s="26">
        <f t="shared" si="50"/>
        <v>48830.48</v>
      </c>
      <c r="D533" t="str">
        <f t="shared" si="51"/>
        <v>vis</v>
      </c>
      <c r="E533">
        <f>VLOOKUP(C533,Active!C$21:E$971,3,FALSE)</f>
        <v>26883.980998008774</v>
      </c>
      <c r="F533" s="14" t="s">
        <v>237</v>
      </c>
      <c r="G533" t="str">
        <f t="shared" si="52"/>
        <v>48830.480</v>
      </c>
      <c r="H533" s="26">
        <f t="shared" si="53"/>
        <v>26884</v>
      </c>
      <c r="I533" s="72" t="s">
        <v>1497</v>
      </c>
      <c r="J533" s="73" t="s">
        <v>1498</v>
      </c>
      <c r="K533" s="72">
        <v>26884</v>
      </c>
      <c r="L533" s="72" t="s">
        <v>1499</v>
      </c>
      <c r="M533" s="73" t="s">
        <v>241</v>
      </c>
      <c r="N533" s="73"/>
      <c r="O533" s="74" t="s">
        <v>1500</v>
      </c>
      <c r="P533" s="74" t="s">
        <v>158</v>
      </c>
    </row>
    <row r="534" spans="1:16">
      <c r="A534" s="26" t="str">
        <f t="shared" si="48"/>
        <v> BRNO 31 </v>
      </c>
      <c r="B534" s="14" t="str">
        <f t="shared" si="49"/>
        <v>I</v>
      </c>
      <c r="C534" s="26">
        <f t="shared" si="50"/>
        <v>48830.49</v>
      </c>
      <c r="D534" t="str">
        <f t="shared" si="51"/>
        <v>vis</v>
      </c>
      <c r="E534">
        <f>VLOOKUP(C534,Active!C$21:E$971,3,FALSE)</f>
        <v>26883.998572917419</v>
      </c>
      <c r="F534" s="14" t="s">
        <v>237</v>
      </c>
      <c r="G534" t="str">
        <f t="shared" si="52"/>
        <v>48830.490</v>
      </c>
      <c r="H534" s="26">
        <f t="shared" si="53"/>
        <v>26884</v>
      </c>
      <c r="I534" s="72" t="s">
        <v>1501</v>
      </c>
      <c r="J534" s="73" t="s">
        <v>1502</v>
      </c>
      <c r="K534" s="72">
        <v>26884</v>
      </c>
      <c r="L534" s="72" t="s">
        <v>284</v>
      </c>
      <c r="M534" s="73" t="s">
        <v>241</v>
      </c>
      <c r="N534" s="73"/>
      <c r="O534" s="74" t="s">
        <v>1503</v>
      </c>
      <c r="P534" s="74" t="s">
        <v>158</v>
      </c>
    </row>
    <row r="535" spans="1:16">
      <c r="A535" s="26" t="str">
        <f t="shared" si="48"/>
        <v> BRNO 31 </v>
      </c>
      <c r="B535" s="14" t="str">
        <f t="shared" si="49"/>
        <v>I</v>
      </c>
      <c r="C535" s="26">
        <f t="shared" si="50"/>
        <v>48830.493000000002</v>
      </c>
      <c r="D535" t="str">
        <f t="shared" si="51"/>
        <v>vis</v>
      </c>
      <c r="E535">
        <f>VLOOKUP(C535,Active!C$21:E$971,3,FALSE)</f>
        <v>26884.003845390023</v>
      </c>
      <c r="F535" s="14" t="s">
        <v>237</v>
      </c>
      <c r="G535" t="str">
        <f t="shared" si="52"/>
        <v>48830.493</v>
      </c>
      <c r="H535" s="26">
        <f t="shared" si="53"/>
        <v>26884</v>
      </c>
      <c r="I535" s="72" t="s">
        <v>1504</v>
      </c>
      <c r="J535" s="73" t="s">
        <v>1505</v>
      </c>
      <c r="K535" s="72">
        <v>26884</v>
      </c>
      <c r="L535" s="72" t="s">
        <v>278</v>
      </c>
      <c r="M535" s="73" t="s">
        <v>241</v>
      </c>
      <c r="N535" s="73"/>
      <c r="O535" s="74" t="s">
        <v>1506</v>
      </c>
      <c r="P535" s="74" t="s">
        <v>158</v>
      </c>
    </row>
    <row r="536" spans="1:16">
      <c r="A536" s="26" t="str">
        <f t="shared" si="48"/>
        <v> BRNO 31 </v>
      </c>
      <c r="B536" s="14" t="str">
        <f t="shared" si="49"/>
        <v>I</v>
      </c>
      <c r="C536" s="26">
        <f t="shared" si="50"/>
        <v>48830.493000000002</v>
      </c>
      <c r="D536" t="str">
        <f t="shared" si="51"/>
        <v>vis</v>
      </c>
      <c r="E536">
        <f>VLOOKUP(C536,Active!C$21:E$971,3,FALSE)</f>
        <v>26884.003845390023</v>
      </c>
      <c r="F536" s="14" t="s">
        <v>237</v>
      </c>
      <c r="G536" t="str">
        <f t="shared" si="52"/>
        <v>48830.493</v>
      </c>
      <c r="H536" s="26">
        <f t="shared" si="53"/>
        <v>26884</v>
      </c>
      <c r="I536" s="72" t="s">
        <v>1504</v>
      </c>
      <c r="J536" s="73" t="s">
        <v>1505</v>
      </c>
      <c r="K536" s="72">
        <v>26884</v>
      </c>
      <c r="L536" s="72" t="s">
        <v>278</v>
      </c>
      <c r="M536" s="73" t="s">
        <v>241</v>
      </c>
      <c r="N536" s="73"/>
      <c r="O536" s="74" t="s">
        <v>1507</v>
      </c>
      <c r="P536" s="74" t="s">
        <v>158</v>
      </c>
    </row>
    <row r="537" spans="1:16">
      <c r="A537" s="26" t="str">
        <f t="shared" si="48"/>
        <v> BRNO 31 </v>
      </c>
      <c r="B537" s="14" t="str">
        <f t="shared" si="49"/>
        <v>I</v>
      </c>
      <c r="C537" s="26">
        <f t="shared" si="50"/>
        <v>48830.493999999999</v>
      </c>
      <c r="D537" t="str">
        <f t="shared" si="51"/>
        <v>vis</v>
      </c>
      <c r="E537">
        <f>VLOOKUP(C537,Active!C$21:E$971,3,FALSE)</f>
        <v>26884.005602880883</v>
      </c>
      <c r="F537" s="14" t="s">
        <v>237</v>
      </c>
      <c r="G537" t="str">
        <f t="shared" si="52"/>
        <v>48830.494</v>
      </c>
      <c r="H537" s="26">
        <f t="shared" si="53"/>
        <v>26884</v>
      </c>
      <c r="I537" s="72" t="s">
        <v>1508</v>
      </c>
      <c r="J537" s="73" t="s">
        <v>1509</v>
      </c>
      <c r="K537" s="72">
        <v>26884</v>
      </c>
      <c r="L537" s="72" t="s">
        <v>364</v>
      </c>
      <c r="M537" s="73" t="s">
        <v>241</v>
      </c>
      <c r="N537" s="73"/>
      <c r="O537" s="74" t="s">
        <v>1420</v>
      </c>
      <c r="P537" s="74" t="s">
        <v>158</v>
      </c>
    </row>
    <row r="538" spans="1:16">
      <c r="A538" s="26" t="str">
        <f t="shared" si="48"/>
        <v> BRNO 31 </v>
      </c>
      <c r="B538" s="14" t="str">
        <f t="shared" si="49"/>
        <v>I</v>
      </c>
      <c r="C538" s="26">
        <f t="shared" si="50"/>
        <v>48830.506000000001</v>
      </c>
      <c r="D538" t="str">
        <f t="shared" si="51"/>
        <v>vis</v>
      </c>
      <c r="E538">
        <f>VLOOKUP(C538,Active!C$21:E$971,3,FALSE)</f>
        <v>26884.026692771273</v>
      </c>
      <c r="F538" s="14" t="s">
        <v>237</v>
      </c>
      <c r="G538" t="str">
        <f t="shared" si="52"/>
        <v>48830.506</v>
      </c>
      <c r="H538" s="26">
        <f t="shared" si="53"/>
        <v>26884</v>
      </c>
      <c r="I538" s="72" t="s">
        <v>1510</v>
      </c>
      <c r="J538" s="73" t="s">
        <v>1511</v>
      </c>
      <c r="K538" s="72">
        <v>26884</v>
      </c>
      <c r="L538" s="72" t="s">
        <v>706</v>
      </c>
      <c r="M538" s="73" t="s">
        <v>241</v>
      </c>
      <c r="N538" s="73"/>
      <c r="O538" s="74" t="s">
        <v>1512</v>
      </c>
      <c r="P538" s="74" t="s">
        <v>158</v>
      </c>
    </row>
    <row r="539" spans="1:16">
      <c r="A539" s="26" t="str">
        <f t="shared" si="48"/>
        <v> BBS 102 </v>
      </c>
      <c r="B539" s="14" t="str">
        <f t="shared" si="49"/>
        <v>I</v>
      </c>
      <c r="C539" s="26">
        <f t="shared" si="50"/>
        <v>48850.400999999998</v>
      </c>
      <c r="D539" t="str">
        <f t="shared" si="51"/>
        <v>vis</v>
      </c>
      <c r="E539">
        <f>VLOOKUP(C539,Active!C$21:E$971,3,FALSE)</f>
        <v>26918.991973539221</v>
      </c>
      <c r="F539" s="14" t="s">
        <v>237</v>
      </c>
      <c r="G539" t="str">
        <f t="shared" si="52"/>
        <v>48850.401</v>
      </c>
      <c r="H539" s="26">
        <f t="shared" si="53"/>
        <v>26919</v>
      </c>
      <c r="I539" s="72" t="s">
        <v>1513</v>
      </c>
      <c r="J539" s="73" t="s">
        <v>1514</v>
      </c>
      <c r="K539" s="72">
        <v>26919</v>
      </c>
      <c r="L539" s="72" t="s">
        <v>246</v>
      </c>
      <c r="M539" s="73" t="s">
        <v>241</v>
      </c>
      <c r="N539" s="73"/>
      <c r="O539" s="74" t="s">
        <v>359</v>
      </c>
      <c r="P539" s="74" t="s">
        <v>165</v>
      </c>
    </row>
    <row r="540" spans="1:16">
      <c r="A540" s="26" t="str">
        <f t="shared" si="48"/>
        <v> BRNO 31 </v>
      </c>
      <c r="B540" s="14" t="str">
        <f t="shared" si="49"/>
        <v>I</v>
      </c>
      <c r="C540" s="26">
        <f t="shared" si="50"/>
        <v>48862.362000000001</v>
      </c>
      <c r="D540" t="str">
        <f t="shared" si="51"/>
        <v>vis</v>
      </c>
      <c r="E540">
        <f>VLOOKUP(C540,Active!C$21:E$971,3,FALSE)</f>
        <v>26940.013321780767</v>
      </c>
      <c r="F540" s="14" t="s">
        <v>237</v>
      </c>
      <c r="G540" t="str">
        <f t="shared" si="52"/>
        <v>48862.362</v>
      </c>
      <c r="H540" s="26">
        <f t="shared" si="53"/>
        <v>26940</v>
      </c>
      <c r="I540" s="72" t="s">
        <v>1515</v>
      </c>
      <c r="J540" s="73" t="s">
        <v>1516</v>
      </c>
      <c r="K540" s="72">
        <v>26940</v>
      </c>
      <c r="L540" s="72" t="s">
        <v>289</v>
      </c>
      <c r="M540" s="73" t="s">
        <v>241</v>
      </c>
      <c r="N540" s="73"/>
      <c r="O540" s="74" t="s">
        <v>1512</v>
      </c>
      <c r="P540" s="74" t="s">
        <v>158</v>
      </c>
    </row>
    <row r="541" spans="1:16">
      <c r="A541" s="26" t="str">
        <f t="shared" si="48"/>
        <v> BBS 102 </v>
      </c>
      <c r="B541" s="14" t="str">
        <f t="shared" si="49"/>
        <v>I</v>
      </c>
      <c r="C541" s="26">
        <f t="shared" si="50"/>
        <v>48891.38</v>
      </c>
      <c r="D541" t="str">
        <f t="shared" si="51"/>
        <v>vis</v>
      </c>
      <c r="E541">
        <f>VLOOKUP(C541,Active!C$21:E$971,3,FALSE)</f>
        <v>26991.012191714137</v>
      </c>
      <c r="F541" s="14" t="s">
        <v>237</v>
      </c>
      <c r="G541" t="str">
        <f t="shared" si="52"/>
        <v>48891.380</v>
      </c>
      <c r="H541" s="26">
        <f t="shared" si="53"/>
        <v>26991</v>
      </c>
      <c r="I541" s="72" t="s">
        <v>1517</v>
      </c>
      <c r="J541" s="73" t="s">
        <v>1518</v>
      </c>
      <c r="K541" s="72">
        <v>26991</v>
      </c>
      <c r="L541" s="72" t="s">
        <v>300</v>
      </c>
      <c r="M541" s="73" t="s">
        <v>241</v>
      </c>
      <c r="N541" s="73"/>
      <c r="O541" s="74" t="s">
        <v>359</v>
      </c>
      <c r="P541" s="74" t="s">
        <v>165</v>
      </c>
    </row>
    <row r="542" spans="1:16">
      <c r="A542" s="26" t="str">
        <f t="shared" si="48"/>
        <v> BBS 102 </v>
      </c>
      <c r="B542" s="14" t="str">
        <f t="shared" si="49"/>
        <v>I</v>
      </c>
      <c r="C542" s="26">
        <f t="shared" si="50"/>
        <v>48936.326000000001</v>
      </c>
      <c r="D542" t="str">
        <f t="shared" si="51"/>
        <v>vis</v>
      </c>
      <c r="E542">
        <f>VLOOKUP(C542,Active!C$21:E$971,3,FALSE)</f>
        <v>27070.004376152261</v>
      </c>
      <c r="F542" s="14" t="s">
        <v>237</v>
      </c>
      <c r="G542" t="str">
        <f t="shared" si="52"/>
        <v>48936.326</v>
      </c>
      <c r="H542" s="26">
        <f t="shared" si="53"/>
        <v>27070</v>
      </c>
      <c r="I542" s="72" t="s">
        <v>1519</v>
      </c>
      <c r="J542" s="73" t="s">
        <v>1520</v>
      </c>
      <c r="K542" s="72">
        <v>27070</v>
      </c>
      <c r="L542" s="72" t="s">
        <v>278</v>
      </c>
      <c r="M542" s="73" t="s">
        <v>241</v>
      </c>
      <c r="N542" s="73"/>
      <c r="O542" s="74" t="s">
        <v>359</v>
      </c>
      <c r="P542" s="74" t="s">
        <v>165</v>
      </c>
    </row>
    <row r="543" spans="1:16">
      <c r="A543" s="26" t="str">
        <f t="shared" si="48"/>
        <v> BBS 104 </v>
      </c>
      <c r="B543" s="14" t="str">
        <f t="shared" si="49"/>
        <v>I</v>
      </c>
      <c r="C543" s="26">
        <f t="shared" si="50"/>
        <v>49164.495000000003</v>
      </c>
      <c r="D543" t="str">
        <f t="shared" si="51"/>
        <v>vis</v>
      </c>
      <c r="E543">
        <f>VLOOKUP(C543,Active!C$21:E$971,3,FALSE)</f>
        <v>27471.009309429126</v>
      </c>
      <c r="F543" s="14" t="s">
        <v>237</v>
      </c>
      <c r="G543" t="str">
        <f t="shared" si="52"/>
        <v>49164.495</v>
      </c>
      <c r="H543" s="26">
        <f t="shared" si="53"/>
        <v>27471</v>
      </c>
      <c r="I543" s="72" t="s">
        <v>1521</v>
      </c>
      <c r="J543" s="73" t="s">
        <v>1522</v>
      </c>
      <c r="K543" s="72">
        <v>27471</v>
      </c>
      <c r="L543" s="72" t="s">
        <v>240</v>
      </c>
      <c r="M543" s="73" t="s">
        <v>241</v>
      </c>
      <c r="N543" s="73"/>
      <c r="O543" s="74" t="s">
        <v>359</v>
      </c>
      <c r="P543" s="74" t="s">
        <v>167</v>
      </c>
    </row>
    <row r="544" spans="1:16">
      <c r="A544" s="26" t="str">
        <f t="shared" si="48"/>
        <v> BBS 104 </v>
      </c>
      <c r="B544" s="14" t="str">
        <f t="shared" si="49"/>
        <v>I</v>
      </c>
      <c r="C544" s="26">
        <f t="shared" si="50"/>
        <v>49176.442000000003</v>
      </c>
      <c r="D544" t="str">
        <f t="shared" si="51"/>
        <v>vis</v>
      </c>
      <c r="E544">
        <f>VLOOKUP(C544,Active!C$21:E$971,3,FALSE)</f>
        <v>27492.006052798552</v>
      </c>
      <c r="F544" s="14" t="s">
        <v>237</v>
      </c>
      <c r="G544" t="str">
        <f t="shared" si="52"/>
        <v>49176.442</v>
      </c>
      <c r="H544" s="26">
        <f t="shared" si="53"/>
        <v>27492</v>
      </c>
      <c r="I544" s="72" t="s">
        <v>1523</v>
      </c>
      <c r="J544" s="73" t="s">
        <v>1524</v>
      </c>
      <c r="K544" s="72">
        <v>27492</v>
      </c>
      <c r="L544" s="72" t="s">
        <v>364</v>
      </c>
      <c r="M544" s="73" t="s">
        <v>241</v>
      </c>
      <c r="N544" s="73"/>
      <c r="O544" s="74" t="s">
        <v>359</v>
      </c>
      <c r="P544" s="74" t="s">
        <v>167</v>
      </c>
    </row>
    <row r="545" spans="1:16">
      <c r="A545" s="26" t="str">
        <f t="shared" si="48"/>
        <v> BBS 105 </v>
      </c>
      <c r="B545" s="14" t="str">
        <f t="shared" si="49"/>
        <v>I</v>
      </c>
      <c r="C545" s="26">
        <f t="shared" si="50"/>
        <v>49213.432000000001</v>
      </c>
      <c r="D545" t="str">
        <f t="shared" si="51"/>
        <v>vis</v>
      </c>
      <c r="E545">
        <f>VLOOKUP(C545,Active!C$21:E$971,3,FALSE)</f>
        <v>27557.01563991122</v>
      </c>
      <c r="F545" s="14" t="s">
        <v>237</v>
      </c>
      <c r="G545" t="str">
        <f t="shared" si="52"/>
        <v>49213.432</v>
      </c>
      <c r="H545" s="26">
        <f t="shared" si="53"/>
        <v>27557</v>
      </c>
      <c r="I545" s="72" t="s">
        <v>1525</v>
      </c>
      <c r="J545" s="73" t="s">
        <v>1526</v>
      </c>
      <c r="K545" s="72">
        <v>27557</v>
      </c>
      <c r="L545" s="72" t="s">
        <v>645</v>
      </c>
      <c r="M545" s="73" t="s">
        <v>241</v>
      </c>
      <c r="N545" s="73"/>
      <c r="O545" s="74" t="s">
        <v>359</v>
      </c>
      <c r="P545" s="74" t="s">
        <v>168</v>
      </c>
    </row>
    <row r="546" spans="1:16">
      <c r="A546" s="26" t="str">
        <f t="shared" si="48"/>
        <v> BBS 105 </v>
      </c>
      <c r="B546" s="14" t="str">
        <f t="shared" si="49"/>
        <v>I</v>
      </c>
      <c r="C546" s="26">
        <f t="shared" si="50"/>
        <v>49229.358</v>
      </c>
      <c r="D546" t="str">
        <f t="shared" si="51"/>
        <v>vis</v>
      </c>
      <c r="E546">
        <f>VLOOKUP(C546,Active!C$21:E$971,3,FALSE)</f>
        <v>27585.005439434233</v>
      </c>
      <c r="F546" s="14" t="s">
        <v>237</v>
      </c>
      <c r="G546" t="str">
        <f t="shared" si="52"/>
        <v>49229.358</v>
      </c>
      <c r="H546" s="26">
        <f t="shared" si="53"/>
        <v>27585</v>
      </c>
      <c r="I546" s="72" t="s">
        <v>1527</v>
      </c>
      <c r="J546" s="73" t="s">
        <v>1528</v>
      </c>
      <c r="K546" s="72">
        <v>27585</v>
      </c>
      <c r="L546" s="72" t="s">
        <v>364</v>
      </c>
      <c r="M546" s="73" t="s">
        <v>241</v>
      </c>
      <c r="N546" s="73"/>
      <c r="O546" s="74" t="s">
        <v>359</v>
      </c>
      <c r="P546" s="74" t="s">
        <v>168</v>
      </c>
    </row>
    <row r="547" spans="1:16">
      <c r="A547" s="26" t="str">
        <f t="shared" si="48"/>
        <v> BRNO 31 </v>
      </c>
      <c r="B547" s="14" t="str">
        <f t="shared" si="49"/>
        <v>I</v>
      </c>
      <c r="C547" s="26">
        <f t="shared" si="50"/>
        <v>49250.41</v>
      </c>
      <c r="D547" t="str">
        <f t="shared" si="51"/>
        <v>vis</v>
      </c>
      <c r="E547">
        <f>VLOOKUP(C547,Active!C$21:E$971,3,FALSE)</f>
        <v>27622.00413713351</v>
      </c>
      <c r="F547" s="14" t="s">
        <v>237</v>
      </c>
      <c r="G547" t="str">
        <f t="shared" si="52"/>
        <v>49250.410</v>
      </c>
      <c r="H547" s="26">
        <f t="shared" si="53"/>
        <v>27622</v>
      </c>
      <c r="I547" s="72" t="s">
        <v>1529</v>
      </c>
      <c r="J547" s="73" t="s">
        <v>1530</v>
      </c>
      <c r="K547" s="72">
        <v>27622</v>
      </c>
      <c r="L547" s="72" t="s">
        <v>278</v>
      </c>
      <c r="M547" s="73" t="s">
        <v>241</v>
      </c>
      <c r="N547" s="73"/>
      <c r="O547" s="74" t="s">
        <v>1500</v>
      </c>
      <c r="P547" s="74" t="s">
        <v>158</v>
      </c>
    </row>
    <row r="548" spans="1:16">
      <c r="A548" s="26" t="str">
        <f t="shared" si="48"/>
        <v> BRNO 31 </v>
      </c>
      <c r="B548" s="14" t="str">
        <f t="shared" si="49"/>
        <v>I</v>
      </c>
      <c r="C548" s="26">
        <f t="shared" si="50"/>
        <v>49576.434999999998</v>
      </c>
      <c r="D548" t="str">
        <f t="shared" si="51"/>
        <v>vis</v>
      </c>
      <c r="E548">
        <f>VLOOKUP(C548,Active!C$21:E$971,3,FALSE)</f>
        <v>28194.990096538975</v>
      </c>
      <c r="F548" s="14" t="s">
        <v>237</v>
      </c>
      <c r="G548" t="str">
        <f t="shared" si="52"/>
        <v>49576.435</v>
      </c>
      <c r="H548" s="26">
        <f t="shared" si="53"/>
        <v>28195</v>
      </c>
      <c r="I548" s="72" t="s">
        <v>1531</v>
      </c>
      <c r="J548" s="73" t="s">
        <v>1532</v>
      </c>
      <c r="K548" s="72">
        <v>28195</v>
      </c>
      <c r="L548" s="72" t="s">
        <v>333</v>
      </c>
      <c r="M548" s="73" t="s">
        <v>241</v>
      </c>
      <c r="N548" s="73"/>
      <c r="O548" s="74" t="s">
        <v>1533</v>
      </c>
      <c r="P548" s="74" t="s">
        <v>158</v>
      </c>
    </row>
    <row r="549" spans="1:16">
      <c r="A549" s="26" t="str">
        <f t="shared" si="48"/>
        <v> BRNO 31 </v>
      </c>
      <c r="B549" s="14" t="str">
        <f t="shared" si="49"/>
        <v>I</v>
      </c>
      <c r="C549" s="26">
        <f t="shared" si="50"/>
        <v>49576.442000000003</v>
      </c>
      <c r="D549" t="str">
        <f t="shared" si="51"/>
        <v>vis</v>
      </c>
      <c r="E549">
        <f>VLOOKUP(C549,Active!C$21:E$971,3,FALSE)</f>
        <v>28195.002398975041</v>
      </c>
      <c r="F549" s="14" t="s">
        <v>237</v>
      </c>
      <c r="G549" t="str">
        <f t="shared" si="52"/>
        <v>49576.442</v>
      </c>
      <c r="H549" s="26">
        <f t="shared" si="53"/>
        <v>28195</v>
      </c>
      <c r="I549" s="72" t="s">
        <v>1534</v>
      </c>
      <c r="J549" s="73" t="s">
        <v>1535</v>
      </c>
      <c r="K549" s="72">
        <v>28195</v>
      </c>
      <c r="L549" s="72" t="s">
        <v>324</v>
      </c>
      <c r="M549" s="73" t="s">
        <v>241</v>
      </c>
      <c r="N549" s="73"/>
      <c r="O549" s="74" t="s">
        <v>1536</v>
      </c>
      <c r="P549" s="74" t="s">
        <v>158</v>
      </c>
    </row>
    <row r="550" spans="1:16">
      <c r="A550" s="26" t="str">
        <f t="shared" si="48"/>
        <v> BRNO 31 </v>
      </c>
      <c r="B550" s="14" t="str">
        <f t="shared" si="49"/>
        <v>I</v>
      </c>
      <c r="C550" s="26">
        <f t="shared" si="50"/>
        <v>49576.442999999999</v>
      </c>
      <c r="D550" t="str">
        <f t="shared" si="51"/>
        <v>vis</v>
      </c>
      <c r="E550">
        <f>VLOOKUP(C550,Active!C$21:E$971,3,FALSE)</f>
        <v>28195.0041564659</v>
      </c>
      <c r="F550" s="14" t="s">
        <v>237</v>
      </c>
      <c r="G550" t="str">
        <f t="shared" si="52"/>
        <v>49576.443</v>
      </c>
      <c r="H550" s="26">
        <f t="shared" si="53"/>
        <v>28195</v>
      </c>
      <c r="I550" s="72" t="s">
        <v>1537</v>
      </c>
      <c r="J550" s="73" t="s">
        <v>1538</v>
      </c>
      <c r="K550" s="72">
        <v>28195</v>
      </c>
      <c r="L550" s="72" t="s">
        <v>278</v>
      </c>
      <c r="M550" s="73" t="s">
        <v>241</v>
      </c>
      <c r="N550" s="73"/>
      <c r="O550" s="74" t="s">
        <v>1420</v>
      </c>
      <c r="P550" s="74" t="s">
        <v>158</v>
      </c>
    </row>
    <row r="551" spans="1:16">
      <c r="A551" s="26" t="str">
        <f t="shared" si="48"/>
        <v> BRNO 31 </v>
      </c>
      <c r="B551" s="14" t="str">
        <f t="shared" si="49"/>
        <v>I</v>
      </c>
      <c r="C551" s="26">
        <f t="shared" si="50"/>
        <v>49576.446000000004</v>
      </c>
      <c r="D551" t="str">
        <f t="shared" si="51"/>
        <v>vis</v>
      </c>
      <c r="E551">
        <f>VLOOKUP(C551,Active!C$21:E$971,3,FALSE)</f>
        <v>28195.009428938505</v>
      </c>
      <c r="F551" s="14" t="s">
        <v>237</v>
      </c>
      <c r="G551" t="str">
        <f t="shared" si="52"/>
        <v>49576.446</v>
      </c>
      <c r="H551" s="26">
        <f t="shared" si="53"/>
        <v>28195</v>
      </c>
      <c r="I551" s="72" t="s">
        <v>1539</v>
      </c>
      <c r="J551" s="73" t="s">
        <v>1540</v>
      </c>
      <c r="K551" s="72">
        <v>28195</v>
      </c>
      <c r="L551" s="72" t="s">
        <v>240</v>
      </c>
      <c r="M551" s="73" t="s">
        <v>241</v>
      </c>
      <c r="N551" s="73"/>
      <c r="O551" s="74" t="s">
        <v>1506</v>
      </c>
      <c r="P551" s="74" t="s">
        <v>158</v>
      </c>
    </row>
    <row r="552" spans="1:16">
      <c r="A552" s="26" t="str">
        <f t="shared" si="48"/>
        <v> BRNO 31 </v>
      </c>
      <c r="B552" s="14" t="str">
        <f t="shared" si="49"/>
        <v>I</v>
      </c>
      <c r="C552" s="26">
        <f t="shared" si="50"/>
        <v>49576.455000000002</v>
      </c>
      <c r="D552" t="str">
        <f t="shared" si="51"/>
        <v>vis</v>
      </c>
      <c r="E552">
        <f>VLOOKUP(C552,Active!C$21:E$971,3,FALSE)</f>
        <v>28195.02524635629</v>
      </c>
      <c r="F552" s="14" t="s">
        <v>237</v>
      </c>
      <c r="G552" t="str">
        <f t="shared" si="52"/>
        <v>49576.455</v>
      </c>
      <c r="H552" s="26">
        <f t="shared" si="53"/>
        <v>28195</v>
      </c>
      <c r="I552" s="72" t="s">
        <v>1541</v>
      </c>
      <c r="J552" s="73" t="s">
        <v>1542</v>
      </c>
      <c r="K552" s="72">
        <v>28195</v>
      </c>
      <c r="L552" s="72" t="s">
        <v>675</v>
      </c>
      <c r="M552" s="73" t="s">
        <v>241</v>
      </c>
      <c r="N552" s="73"/>
      <c r="O552" s="74" t="s">
        <v>1543</v>
      </c>
      <c r="P552" s="74" t="s">
        <v>158</v>
      </c>
    </row>
    <row r="553" spans="1:16">
      <c r="A553" s="26" t="str">
        <f t="shared" si="48"/>
        <v> BBS 107 </v>
      </c>
      <c r="B553" s="14" t="str">
        <f t="shared" si="49"/>
        <v>I</v>
      </c>
      <c r="C553" s="26">
        <f t="shared" si="50"/>
        <v>49580.436000000002</v>
      </c>
      <c r="D553" t="str">
        <f t="shared" si="51"/>
        <v>vis</v>
      </c>
      <c r="E553">
        <f>VLOOKUP(C553,Active!C$21:E$971,3,FALSE)</f>
        <v>28202.021817491612</v>
      </c>
      <c r="F553" s="14" t="s">
        <v>237</v>
      </c>
      <c r="G553" t="str">
        <f t="shared" si="52"/>
        <v>49580.436</v>
      </c>
      <c r="H553" s="26">
        <f t="shared" si="53"/>
        <v>28202</v>
      </c>
      <c r="I553" s="72" t="s">
        <v>1544</v>
      </c>
      <c r="J553" s="73" t="s">
        <v>1545</v>
      </c>
      <c r="K553" s="72">
        <v>28202</v>
      </c>
      <c r="L553" s="72" t="s">
        <v>270</v>
      </c>
      <c r="M553" s="73" t="s">
        <v>241</v>
      </c>
      <c r="N553" s="73"/>
      <c r="O553" s="74" t="s">
        <v>359</v>
      </c>
      <c r="P553" s="74" t="s">
        <v>169</v>
      </c>
    </row>
    <row r="554" spans="1:16">
      <c r="A554" s="26" t="str">
        <f t="shared" si="48"/>
        <v> BBS 107 </v>
      </c>
      <c r="B554" s="14" t="str">
        <f t="shared" si="49"/>
        <v>I</v>
      </c>
      <c r="C554" s="26">
        <f t="shared" si="50"/>
        <v>49600.355000000003</v>
      </c>
      <c r="D554" t="str">
        <f t="shared" si="51"/>
        <v>vis</v>
      </c>
      <c r="E554">
        <f>VLOOKUP(C554,Active!C$21:E$971,3,FALSE)</f>
        <v>28237.02927804034</v>
      </c>
      <c r="F554" s="14" t="s">
        <v>237</v>
      </c>
      <c r="G554" t="str">
        <f t="shared" si="52"/>
        <v>49600.355</v>
      </c>
      <c r="H554" s="26">
        <f t="shared" si="53"/>
        <v>28237</v>
      </c>
      <c r="I554" s="72" t="s">
        <v>1546</v>
      </c>
      <c r="J554" s="73" t="s">
        <v>1547</v>
      </c>
      <c r="K554" s="72">
        <v>28237</v>
      </c>
      <c r="L554" s="72" t="s">
        <v>727</v>
      </c>
      <c r="M554" s="73" t="s">
        <v>241</v>
      </c>
      <c r="N554" s="73"/>
      <c r="O554" s="74" t="s">
        <v>359</v>
      </c>
      <c r="P554" s="74" t="s">
        <v>169</v>
      </c>
    </row>
    <row r="555" spans="1:16">
      <c r="A555" s="26" t="str">
        <f t="shared" si="48"/>
        <v> BBS 108 </v>
      </c>
      <c r="B555" s="14" t="str">
        <f t="shared" si="49"/>
        <v>I</v>
      </c>
      <c r="C555" s="26">
        <f t="shared" si="50"/>
        <v>49633.343000000001</v>
      </c>
      <c r="D555" t="str">
        <f t="shared" si="51"/>
        <v>vis</v>
      </c>
      <c r="E555">
        <f>VLOOKUP(C555,Active!C$21:E$971,3,FALSE)</f>
        <v>28295.005386709508</v>
      </c>
      <c r="F555" s="14" t="s">
        <v>237</v>
      </c>
      <c r="G555" t="str">
        <f t="shared" si="52"/>
        <v>49633.343</v>
      </c>
      <c r="H555" s="26">
        <f t="shared" si="53"/>
        <v>28295</v>
      </c>
      <c r="I555" s="72" t="s">
        <v>1548</v>
      </c>
      <c r="J555" s="73" t="s">
        <v>1549</v>
      </c>
      <c r="K555" s="72">
        <v>28295</v>
      </c>
      <c r="L555" s="72" t="s">
        <v>364</v>
      </c>
      <c r="M555" s="73" t="s">
        <v>241</v>
      </c>
      <c r="N555" s="73"/>
      <c r="O555" s="74" t="s">
        <v>359</v>
      </c>
      <c r="P555" s="74" t="s">
        <v>170</v>
      </c>
    </row>
    <row r="556" spans="1:16">
      <c r="A556" s="26" t="str">
        <f t="shared" si="48"/>
        <v> BBS 110 </v>
      </c>
      <c r="B556" s="14" t="str">
        <f t="shared" si="49"/>
        <v>I</v>
      </c>
      <c r="C556" s="26">
        <f t="shared" si="50"/>
        <v>49906.468000000001</v>
      </c>
      <c r="D556" t="str">
        <f t="shared" si="51"/>
        <v>vis</v>
      </c>
      <c r="E556">
        <f>VLOOKUP(C556,Active!C$21:E$971,3,FALSE)</f>
        <v>28775.020079333146</v>
      </c>
      <c r="F556" s="14" t="s">
        <v>237</v>
      </c>
      <c r="G556" t="str">
        <f t="shared" si="52"/>
        <v>49906.468</v>
      </c>
      <c r="H556" s="26">
        <f t="shared" si="53"/>
        <v>28775</v>
      </c>
      <c r="I556" s="72" t="s">
        <v>1550</v>
      </c>
      <c r="J556" s="73" t="s">
        <v>1551</v>
      </c>
      <c r="K556" s="72">
        <v>28775</v>
      </c>
      <c r="L556" s="72" t="s">
        <v>680</v>
      </c>
      <c r="M556" s="73" t="s">
        <v>241</v>
      </c>
      <c r="N556" s="73"/>
      <c r="O556" s="74" t="s">
        <v>359</v>
      </c>
      <c r="P556" s="74" t="s">
        <v>171</v>
      </c>
    </row>
    <row r="557" spans="1:16">
      <c r="A557" s="26" t="str">
        <f t="shared" si="48"/>
        <v> BBS 110 </v>
      </c>
      <c r="B557" s="14" t="str">
        <f t="shared" si="49"/>
        <v>I</v>
      </c>
      <c r="C557" s="26">
        <f t="shared" si="50"/>
        <v>49918.413999999997</v>
      </c>
      <c r="D557" t="str">
        <f t="shared" si="51"/>
        <v>vis</v>
      </c>
      <c r="E557">
        <f>VLOOKUP(C557,Active!C$21:E$971,3,FALSE)</f>
        <v>28796.015065211701</v>
      </c>
      <c r="F557" s="14" t="s">
        <v>237</v>
      </c>
      <c r="G557" t="str">
        <f t="shared" si="52"/>
        <v>49918.414</v>
      </c>
      <c r="H557" s="26">
        <f t="shared" si="53"/>
        <v>28796</v>
      </c>
      <c r="I557" s="72" t="s">
        <v>1552</v>
      </c>
      <c r="J557" s="73" t="s">
        <v>1553</v>
      </c>
      <c r="K557" s="72">
        <v>28796</v>
      </c>
      <c r="L557" s="72" t="s">
        <v>645</v>
      </c>
      <c r="M557" s="73" t="s">
        <v>241</v>
      </c>
      <c r="N557" s="73"/>
      <c r="O557" s="74" t="s">
        <v>359</v>
      </c>
      <c r="P557" s="74" t="s">
        <v>171</v>
      </c>
    </row>
    <row r="558" spans="1:16">
      <c r="A558" s="26" t="str">
        <f t="shared" si="48"/>
        <v> BBS 110 </v>
      </c>
      <c r="B558" s="14" t="str">
        <f t="shared" si="49"/>
        <v>I</v>
      </c>
      <c r="C558" s="26">
        <f t="shared" si="50"/>
        <v>49935.48</v>
      </c>
      <c r="D558" t="str">
        <f t="shared" si="51"/>
        <v>vis</v>
      </c>
      <c r="E558">
        <f>VLOOKUP(C558,Active!C$21:E$971,3,FALSE)</f>
        <v>28826.008404321332</v>
      </c>
      <c r="F558" s="14" t="s">
        <v>237</v>
      </c>
      <c r="G558" t="str">
        <f t="shared" si="52"/>
        <v>49935.480</v>
      </c>
      <c r="H558" s="26">
        <f t="shared" si="53"/>
        <v>28826</v>
      </c>
      <c r="I558" s="72" t="s">
        <v>1554</v>
      </c>
      <c r="J558" s="73" t="s">
        <v>1555</v>
      </c>
      <c r="K558" s="72">
        <v>28826</v>
      </c>
      <c r="L558" s="72" t="s">
        <v>240</v>
      </c>
      <c r="M558" s="73" t="s">
        <v>241</v>
      </c>
      <c r="N558" s="73"/>
      <c r="O558" s="74" t="s">
        <v>359</v>
      </c>
      <c r="P558" s="74" t="s">
        <v>171</v>
      </c>
    </row>
    <row r="559" spans="1:16">
      <c r="A559" s="26" t="str">
        <f t="shared" si="48"/>
        <v> BBS 110 </v>
      </c>
      <c r="B559" s="14" t="str">
        <f t="shared" si="49"/>
        <v>I</v>
      </c>
      <c r="C559" s="26">
        <f t="shared" si="50"/>
        <v>49967.337</v>
      </c>
      <c r="D559" t="str">
        <f t="shared" si="51"/>
        <v>vis</v>
      </c>
      <c r="E559">
        <f>VLOOKUP(C559,Active!C$21:E$971,3,FALSE)</f>
        <v>28881.996790821686</v>
      </c>
      <c r="F559" s="14" t="s">
        <v>237</v>
      </c>
      <c r="G559" t="str">
        <f t="shared" si="52"/>
        <v>49967.337</v>
      </c>
      <c r="H559" s="26">
        <f t="shared" si="53"/>
        <v>28882</v>
      </c>
      <c r="I559" s="72" t="s">
        <v>1556</v>
      </c>
      <c r="J559" s="73" t="s">
        <v>1557</v>
      </c>
      <c r="K559" s="72">
        <v>28882</v>
      </c>
      <c r="L559" s="72" t="s">
        <v>253</v>
      </c>
      <c r="M559" s="73" t="s">
        <v>241</v>
      </c>
      <c r="N559" s="73"/>
      <c r="O559" s="74" t="s">
        <v>359</v>
      </c>
      <c r="P559" s="74" t="s">
        <v>171</v>
      </c>
    </row>
    <row r="560" spans="1:16">
      <c r="A560" s="26" t="str">
        <f t="shared" si="48"/>
        <v>VSB 47 </v>
      </c>
      <c r="B560" s="14" t="str">
        <f t="shared" si="49"/>
        <v>I</v>
      </c>
      <c r="C560" s="26">
        <f t="shared" si="50"/>
        <v>49973.04</v>
      </c>
      <c r="D560" t="str">
        <f t="shared" si="51"/>
        <v>vis</v>
      </c>
      <c r="E560">
        <f>VLOOKUP(C560,Active!C$21:E$971,3,FALSE)</f>
        <v>28892.0197612273</v>
      </c>
      <c r="F560" s="14" t="s">
        <v>237</v>
      </c>
      <c r="G560" t="str">
        <f t="shared" si="52"/>
        <v>49973.04</v>
      </c>
      <c r="H560" s="26">
        <f t="shared" si="53"/>
        <v>28892</v>
      </c>
      <c r="I560" s="72" t="s">
        <v>1558</v>
      </c>
      <c r="J560" s="73" t="s">
        <v>1559</v>
      </c>
      <c r="K560" s="72">
        <v>28892</v>
      </c>
      <c r="L560" s="72" t="s">
        <v>1371</v>
      </c>
      <c r="M560" s="73" t="s">
        <v>241</v>
      </c>
      <c r="N560" s="73"/>
      <c r="O560" s="74" t="s">
        <v>1560</v>
      </c>
      <c r="P560" s="75" t="s">
        <v>143</v>
      </c>
    </row>
    <row r="561" spans="1:16">
      <c r="A561" s="26" t="str">
        <f t="shared" si="48"/>
        <v> BBS 112 </v>
      </c>
      <c r="B561" s="14" t="str">
        <f t="shared" si="49"/>
        <v>I</v>
      </c>
      <c r="C561" s="26">
        <f t="shared" si="50"/>
        <v>50281.440999999999</v>
      </c>
      <c r="D561" t="str">
        <f t="shared" si="51"/>
        <v>vis</v>
      </c>
      <c r="E561">
        <f>VLOOKUP(C561,Active!C$21:E$971,3,FALSE)</f>
        <v>29434.031701620235</v>
      </c>
      <c r="F561" s="14" t="s">
        <v>237</v>
      </c>
      <c r="G561" t="str">
        <f t="shared" si="52"/>
        <v>50281.441</v>
      </c>
      <c r="H561" s="26">
        <f t="shared" si="53"/>
        <v>29434</v>
      </c>
      <c r="I561" s="72" t="s">
        <v>1561</v>
      </c>
      <c r="J561" s="73" t="s">
        <v>1562</v>
      </c>
      <c r="K561" s="72">
        <v>29434</v>
      </c>
      <c r="L561" s="72" t="s">
        <v>695</v>
      </c>
      <c r="M561" s="73" t="s">
        <v>241</v>
      </c>
      <c r="N561" s="73"/>
      <c r="O561" s="74" t="s">
        <v>359</v>
      </c>
      <c r="P561" s="74" t="s">
        <v>172</v>
      </c>
    </row>
    <row r="562" spans="1:16">
      <c r="A562" s="26" t="str">
        <f t="shared" si="48"/>
        <v> BRNO 32 </v>
      </c>
      <c r="B562" s="14" t="str">
        <f t="shared" si="49"/>
        <v>I</v>
      </c>
      <c r="C562" s="26">
        <f t="shared" si="50"/>
        <v>50302.480499999998</v>
      </c>
      <c r="D562" t="str">
        <f t="shared" si="51"/>
        <v>vis</v>
      </c>
      <c r="E562">
        <f>VLOOKUP(C562,Active!C$21:E$971,3,FALSE)</f>
        <v>29471.008430683683</v>
      </c>
      <c r="F562" s="14" t="s">
        <v>237</v>
      </c>
      <c r="G562" t="str">
        <f t="shared" si="52"/>
        <v>50302.4805</v>
      </c>
      <c r="H562" s="26">
        <f t="shared" si="53"/>
        <v>29471</v>
      </c>
      <c r="I562" s="72" t="s">
        <v>1563</v>
      </c>
      <c r="J562" s="73" t="s">
        <v>1564</v>
      </c>
      <c r="K562" s="72">
        <v>29471</v>
      </c>
      <c r="L562" s="72" t="s">
        <v>1565</v>
      </c>
      <c r="M562" s="73" t="s">
        <v>241</v>
      </c>
      <c r="N562" s="73"/>
      <c r="O562" s="74" t="s">
        <v>1536</v>
      </c>
      <c r="P562" s="74" t="s">
        <v>173</v>
      </c>
    </row>
    <row r="563" spans="1:16">
      <c r="A563" s="26" t="str">
        <f t="shared" si="48"/>
        <v> BRNO 32 </v>
      </c>
      <c r="B563" s="14" t="str">
        <f t="shared" si="49"/>
        <v>I</v>
      </c>
      <c r="C563" s="26">
        <f t="shared" si="50"/>
        <v>50302.481099999997</v>
      </c>
      <c r="D563" t="str">
        <f t="shared" si="51"/>
        <v>vis</v>
      </c>
      <c r="E563">
        <f>VLOOKUP(C563,Active!C$21:E$971,3,FALSE)</f>
        <v>29471.009485178201</v>
      </c>
      <c r="F563" s="14" t="s">
        <v>237</v>
      </c>
      <c r="G563" t="str">
        <f t="shared" si="52"/>
        <v>50302.4811</v>
      </c>
      <c r="H563" s="26">
        <f t="shared" si="53"/>
        <v>29471</v>
      </c>
      <c r="I563" s="72" t="s">
        <v>1566</v>
      </c>
      <c r="J563" s="73" t="s">
        <v>1567</v>
      </c>
      <c r="K563" s="72">
        <v>29471</v>
      </c>
      <c r="L563" s="72" t="s">
        <v>1568</v>
      </c>
      <c r="M563" s="73" t="s">
        <v>241</v>
      </c>
      <c r="N563" s="73"/>
      <c r="O563" s="74" t="s">
        <v>1543</v>
      </c>
      <c r="P563" s="74" t="s">
        <v>173</v>
      </c>
    </row>
    <row r="564" spans="1:16">
      <c r="A564" s="26" t="str">
        <f t="shared" si="48"/>
        <v> BRNO 32 </v>
      </c>
      <c r="B564" s="14" t="str">
        <f t="shared" si="49"/>
        <v>I</v>
      </c>
      <c r="C564" s="26">
        <f t="shared" si="50"/>
        <v>50306.4666</v>
      </c>
      <c r="D564" t="str">
        <f t="shared" si="51"/>
        <v>vis</v>
      </c>
      <c r="E564">
        <f>VLOOKUP(C564,Active!C$21:E$971,3,FALSE)</f>
        <v>29478.013965022423</v>
      </c>
      <c r="F564" s="14" t="s">
        <v>237</v>
      </c>
      <c r="G564" t="str">
        <f t="shared" si="52"/>
        <v>50306.4666</v>
      </c>
      <c r="H564" s="26">
        <f t="shared" si="53"/>
        <v>29478</v>
      </c>
      <c r="I564" s="72" t="s">
        <v>1569</v>
      </c>
      <c r="J564" s="73" t="s">
        <v>1570</v>
      </c>
      <c r="K564" s="72">
        <v>29478</v>
      </c>
      <c r="L564" s="72" t="s">
        <v>1571</v>
      </c>
      <c r="M564" s="73" t="s">
        <v>241</v>
      </c>
      <c r="N564" s="73"/>
      <c r="O564" s="74" t="s">
        <v>1543</v>
      </c>
      <c r="P564" s="74" t="s">
        <v>173</v>
      </c>
    </row>
    <row r="565" spans="1:16">
      <c r="A565" s="26" t="str">
        <f t="shared" si="48"/>
        <v> BBS 113 </v>
      </c>
      <c r="B565" s="14" t="str">
        <f t="shared" si="49"/>
        <v>I</v>
      </c>
      <c r="C565" s="26">
        <f t="shared" si="50"/>
        <v>50334.35</v>
      </c>
      <c r="D565" t="str">
        <f t="shared" si="51"/>
        <v>vis</v>
      </c>
      <c r="E565">
        <f>VLOOKUP(C565,Active!C$21:E$971,3,FALSE)</f>
        <v>29527.018785819866</v>
      </c>
      <c r="F565" s="14" t="s">
        <v>237</v>
      </c>
      <c r="G565" t="str">
        <f t="shared" si="52"/>
        <v>50334.350</v>
      </c>
      <c r="H565" s="26">
        <f t="shared" si="53"/>
        <v>29527</v>
      </c>
      <c r="I565" s="72" t="s">
        <v>1572</v>
      </c>
      <c r="J565" s="73" t="s">
        <v>1573</v>
      </c>
      <c r="K565" s="72">
        <v>29527</v>
      </c>
      <c r="L565" s="72" t="s">
        <v>680</v>
      </c>
      <c r="M565" s="73" t="s">
        <v>241</v>
      </c>
      <c r="N565" s="73"/>
      <c r="O565" s="74" t="s">
        <v>359</v>
      </c>
      <c r="P565" s="74" t="s">
        <v>174</v>
      </c>
    </row>
    <row r="566" spans="1:16">
      <c r="A566" s="26" t="str">
        <f t="shared" si="48"/>
        <v> BBS 113 </v>
      </c>
      <c r="B566" s="14" t="str">
        <f t="shared" si="49"/>
        <v>I</v>
      </c>
      <c r="C566" s="26">
        <f t="shared" si="50"/>
        <v>50379.303</v>
      </c>
      <c r="D566" t="str">
        <f t="shared" si="51"/>
        <v>vis</v>
      </c>
      <c r="E566">
        <f>VLOOKUP(C566,Active!C$21:E$971,3,FALSE)</f>
        <v>29606.023272694045</v>
      </c>
      <c r="F566" s="14" t="s">
        <v>237</v>
      </c>
      <c r="G566" t="str">
        <f t="shared" si="52"/>
        <v>50379.303</v>
      </c>
      <c r="H566" s="26">
        <f t="shared" si="53"/>
        <v>29606</v>
      </c>
      <c r="I566" s="72" t="s">
        <v>1574</v>
      </c>
      <c r="J566" s="73" t="s">
        <v>1575</v>
      </c>
      <c r="K566" s="72">
        <v>29606</v>
      </c>
      <c r="L566" s="72" t="s">
        <v>496</v>
      </c>
      <c r="M566" s="73" t="s">
        <v>241</v>
      </c>
      <c r="N566" s="73"/>
      <c r="O566" s="74" t="s">
        <v>359</v>
      </c>
      <c r="P566" s="74" t="s">
        <v>174</v>
      </c>
    </row>
    <row r="567" spans="1:16">
      <c r="A567" s="26" t="str">
        <f t="shared" si="48"/>
        <v> BRNO 32 </v>
      </c>
      <c r="B567" s="14" t="str">
        <f t="shared" si="49"/>
        <v>I</v>
      </c>
      <c r="C567" s="26">
        <f t="shared" si="50"/>
        <v>50392.374600000003</v>
      </c>
      <c r="D567" t="str">
        <f t="shared" si="51"/>
        <v>vis</v>
      </c>
      <c r="E567">
        <f>VLOOKUP(C567,Active!C$21:E$971,3,FALSE)</f>
        <v>29628.996490290752</v>
      </c>
      <c r="F567" s="14" t="s">
        <v>237</v>
      </c>
      <c r="G567" t="str">
        <f t="shared" si="52"/>
        <v>50392.3746</v>
      </c>
      <c r="H567" s="26">
        <f t="shared" si="53"/>
        <v>29629</v>
      </c>
      <c r="I567" s="72" t="s">
        <v>1576</v>
      </c>
      <c r="J567" s="73" t="s">
        <v>1577</v>
      </c>
      <c r="K567" s="72">
        <v>29629</v>
      </c>
      <c r="L567" s="72" t="s">
        <v>1578</v>
      </c>
      <c r="M567" s="73" t="s">
        <v>241</v>
      </c>
      <c r="N567" s="73"/>
      <c r="O567" s="74" t="s">
        <v>1484</v>
      </c>
      <c r="P567" s="74" t="s">
        <v>173</v>
      </c>
    </row>
    <row r="568" spans="1:16">
      <c r="A568" s="26" t="str">
        <f t="shared" si="48"/>
        <v> BBS 114 </v>
      </c>
      <c r="B568" s="14" t="str">
        <f t="shared" si="49"/>
        <v>I</v>
      </c>
      <c r="C568" s="26">
        <f t="shared" si="50"/>
        <v>50396.370999999999</v>
      </c>
      <c r="D568" t="str">
        <f t="shared" si="51"/>
        <v>vis</v>
      </c>
      <c r="E568">
        <f>VLOOKUP(C568,Active!C$21:E$971,3,FALSE)</f>
        <v>29636.020126785395</v>
      </c>
      <c r="F568" s="14" t="s">
        <v>237</v>
      </c>
      <c r="G568" t="str">
        <f t="shared" si="52"/>
        <v>50396.371</v>
      </c>
      <c r="H568" s="26">
        <f t="shared" si="53"/>
        <v>29636</v>
      </c>
      <c r="I568" s="72" t="s">
        <v>1579</v>
      </c>
      <c r="J568" s="73" t="s">
        <v>1580</v>
      </c>
      <c r="K568" s="72">
        <v>29636</v>
      </c>
      <c r="L568" s="72" t="s">
        <v>680</v>
      </c>
      <c r="M568" s="73" t="s">
        <v>241</v>
      </c>
      <c r="N568" s="73"/>
      <c r="O568" s="74" t="s">
        <v>359</v>
      </c>
      <c r="P568" s="74" t="s">
        <v>175</v>
      </c>
    </row>
    <row r="569" spans="1:16">
      <c r="A569" s="26" t="str">
        <f t="shared" si="48"/>
        <v> BRNO 32 </v>
      </c>
      <c r="B569" s="14" t="str">
        <f t="shared" si="49"/>
        <v>I</v>
      </c>
      <c r="C569" s="26">
        <f t="shared" si="50"/>
        <v>50607.454299999998</v>
      </c>
      <c r="D569" t="str">
        <f t="shared" si="51"/>
        <v>vis</v>
      </c>
      <c r="E569">
        <f>VLOOKUP(C569,Active!C$21:E$971,3,FALSE)</f>
        <v>30006.997098382584</v>
      </c>
      <c r="F569" s="14" t="s">
        <v>237</v>
      </c>
      <c r="G569" t="str">
        <f t="shared" si="52"/>
        <v>50607.4543</v>
      </c>
      <c r="H569" s="26">
        <f t="shared" si="53"/>
        <v>30007</v>
      </c>
      <c r="I569" s="72" t="s">
        <v>1581</v>
      </c>
      <c r="J569" s="73" t="s">
        <v>1582</v>
      </c>
      <c r="K569" s="72">
        <v>30007</v>
      </c>
      <c r="L569" s="72" t="s">
        <v>1583</v>
      </c>
      <c r="M569" s="73" t="s">
        <v>241</v>
      </c>
      <c r="N569" s="73"/>
      <c r="O569" s="74" t="s">
        <v>1484</v>
      </c>
      <c r="P569" s="74" t="s">
        <v>173</v>
      </c>
    </row>
    <row r="570" spans="1:16">
      <c r="A570" s="26" t="str">
        <f t="shared" si="48"/>
        <v> BRNO 32 </v>
      </c>
      <c r="B570" s="14" t="str">
        <f t="shared" si="49"/>
        <v>I</v>
      </c>
      <c r="C570" s="26">
        <f t="shared" si="50"/>
        <v>50607.475100000003</v>
      </c>
      <c r="D570" t="str">
        <f t="shared" si="51"/>
        <v>vis</v>
      </c>
      <c r="E570">
        <f>VLOOKUP(C570,Active!C$21:E$971,3,FALSE)</f>
        <v>30007.033654192594</v>
      </c>
      <c r="F570" s="14" t="s">
        <v>237</v>
      </c>
      <c r="G570" t="str">
        <f t="shared" si="52"/>
        <v>50607.4751</v>
      </c>
      <c r="H570" s="26">
        <f t="shared" si="53"/>
        <v>30007</v>
      </c>
      <c r="I570" s="72" t="s">
        <v>1584</v>
      </c>
      <c r="J570" s="73" t="s">
        <v>1585</v>
      </c>
      <c r="K570" s="72">
        <v>30007</v>
      </c>
      <c r="L570" s="72" t="s">
        <v>1586</v>
      </c>
      <c r="M570" s="73" t="s">
        <v>241</v>
      </c>
      <c r="N570" s="73"/>
      <c r="O570" s="74" t="s">
        <v>1536</v>
      </c>
      <c r="P570" s="74" t="s">
        <v>173</v>
      </c>
    </row>
    <row r="571" spans="1:16">
      <c r="A571" s="26" t="str">
        <f t="shared" si="48"/>
        <v> BBS 115 </v>
      </c>
      <c r="B571" s="14" t="str">
        <f t="shared" si="49"/>
        <v>I</v>
      </c>
      <c r="C571" s="26">
        <f t="shared" si="50"/>
        <v>50652.423999999999</v>
      </c>
      <c r="D571" t="str">
        <f t="shared" si="51"/>
        <v>vis</v>
      </c>
      <c r="E571">
        <f>VLOOKUP(C571,Active!C$21:E$971,3,FALSE)</f>
        <v>30086.030935354218</v>
      </c>
      <c r="F571" s="14" t="s">
        <v>237</v>
      </c>
      <c r="G571" t="str">
        <f t="shared" si="52"/>
        <v>50652.424</v>
      </c>
      <c r="H571" s="26">
        <f t="shared" si="53"/>
        <v>30086</v>
      </c>
      <c r="I571" s="72" t="s">
        <v>1587</v>
      </c>
      <c r="J571" s="73" t="s">
        <v>1588</v>
      </c>
      <c r="K571" s="72">
        <v>30086</v>
      </c>
      <c r="L571" s="72" t="s">
        <v>695</v>
      </c>
      <c r="M571" s="73" t="s">
        <v>241</v>
      </c>
      <c r="N571" s="73"/>
      <c r="O571" s="74" t="s">
        <v>359</v>
      </c>
      <c r="P571" s="74" t="s">
        <v>176</v>
      </c>
    </row>
    <row r="572" spans="1:16">
      <c r="A572" s="26" t="str">
        <f t="shared" si="48"/>
        <v> BBS 115 </v>
      </c>
      <c r="B572" s="14" t="str">
        <f t="shared" si="49"/>
        <v>I</v>
      </c>
      <c r="C572" s="26">
        <f t="shared" si="50"/>
        <v>50681.434999999998</v>
      </c>
      <c r="D572" t="str">
        <f t="shared" si="51"/>
        <v>vis</v>
      </c>
      <c r="E572">
        <f>VLOOKUP(C572,Active!C$21:E$971,3,FALSE)</f>
        <v>30137.01750285153</v>
      </c>
      <c r="F572" s="14" t="s">
        <v>237</v>
      </c>
      <c r="G572" t="str">
        <f t="shared" si="52"/>
        <v>50681.435</v>
      </c>
      <c r="H572" s="26">
        <f t="shared" si="53"/>
        <v>30137</v>
      </c>
      <c r="I572" s="72" t="s">
        <v>1589</v>
      </c>
      <c r="J572" s="73" t="s">
        <v>1590</v>
      </c>
      <c r="K572" s="72">
        <v>30137</v>
      </c>
      <c r="L572" s="72" t="s">
        <v>458</v>
      </c>
      <c r="M572" s="73" t="s">
        <v>241</v>
      </c>
      <c r="N572" s="73"/>
      <c r="O572" s="74" t="s">
        <v>359</v>
      </c>
      <c r="P572" s="74" t="s">
        <v>176</v>
      </c>
    </row>
    <row r="573" spans="1:16">
      <c r="A573" s="26" t="str">
        <f t="shared" si="48"/>
        <v> BBS 116 </v>
      </c>
      <c r="B573" s="14" t="str">
        <f t="shared" si="49"/>
        <v>I</v>
      </c>
      <c r="C573" s="26">
        <f t="shared" si="50"/>
        <v>50718.42</v>
      </c>
      <c r="D573" t="str">
        <f t="shared" si="51"/>
        <v>vis</v>
      </c>
      <c r="E573">
        <f>VLOOKUP(C573,Active!C$21:E$971,3,FALSE)</f>
        <v>30202.018302509878</v>
      </c>
      <c r="F573" s="14" t="s">
        <v>237</v>
      </c>
      <c r="G573" t="str">
        <f t="shared" si="52"/>
        <v>50718.420</v>
      </c>
      <c r="H573" s="26">
        <f t="shared" si="53"/>
        <v>30202</v>
      </c>
      <c r="I573" s="72" t="s">
        <v>1591</v>
      </c>
      <c r="J573" s="73" t="s">
        <v>1592</v>
      </c>
      <c r="K573" s="72">
        <v>30202</v>
      </c>
      <c r="L573" s="72" t="s">
        <v>458</v>
      </c>
      <c r="M573" s="73" t="s">
        <v>241</v>
      </c>
      <c r="N573" s="73"/>
      <c r="O573" s="74" t="s">
        <v>359</v>
      </c>
      <c r="P573" s="74" t="s">
        <v>178</v>
      </c>
    </row>
    <row r="574" spans="1:16">
      <c r="A574" s="26" t="str">
        <f t="shared" si="48"/>
        <v> BRNO 32 </v>
      </c>
      <c r="B574" s="14" t="str">
        <f t="shared" si="49"/>
        <v>I</v>
      </c>
      <c r="C574" s="26">
        <f t="shared" si="50"/>
        <v>50746.288500000002</v>
      </c>
      <c r="D574" t="str">
        <f t="shared" si="51"/>
        <v>vis</v>
      </c>
      <c r="E574">
        <f>VLOOKUP(C574,Active!C$21:E$971,3,FALSE)</f>
        <v>30250.996936693431</v>
      </c>
      <c r="F574" s="14" t="s">
        <v>237</v>
      </c>
      <c r="G574" t="str">
        <f t="shared" si="52"/>
        <v>50746.2885</v>
      </c>
      <c r="H574" s="26">
        <f t="shared" si="53"/>
        <v>30251</v>
      </c>
      <c r="I574" s="72" t="s">
        <v>1593</v>
      </c>
      <c r="J574" s="73" t="s">
        <v>1594</v>
      </c>
      <c r="K574" s="72">
        <v>30251</v>
      </c>
      <c r="L574" s="72" t="s">
        <v>1583</v>
      </c>
      <c r="M574" s="73" t="s">
        <v>241</v>
      </c>
      <c r="N574" s="73"/>
      <c r="O574" s="74" t="s">
        <v>1484</v>
      </c>
      <c r="P574" s="74" t="s">
        <v>173</v>
      </c>
    </row>
    <row r="575" spans="1:16">
      <c r="A575" s="26" t="str">
        <f t="shared" si="48"/>
        <v> BBS 116 </v>
      </c>
      <c r="B575" s="14" t="str">
        <f t="shared" si="49"/>
        <v>I</v>
      </c>
      <c r="C575" s="26">
        <f t="shared" si="50"/>
        <v>50750.281999999999</v>
      </c>
      <c r="D575" t="str">
        <f t="shared" si="51"/>
        <v>vis</v>
      </c>
      <c r="E575">
        <f>VLOOKUP(C575,Active!C$21:E$971,3,FALSE)</f>
        <v>30258.015476464567</v>
      </c>
      <c r="F575" s="14" t="s">
        <v>237</v>
      </c>
      <c r="G575" t="str">
        <f t="shared" si="52"/>
        <v>50750.282</v>
      </c>
      <c r="H575" s="26">
        <f t="shared" si="53"/>
        <v>30258</v>
      </c>
      <c r="I575" s="72" t="s">
        <v>1595</v>
      </c>
      <c r="J575" s="73" t="s">
        <v>1596</v>
      </c>
      <c r="K575" s="72">
        <v>30258</v>
      </c>
      <c r="L575" s="72" t="s">
        <v>645</v>
      </c>
      <c r="M575" s="73" t="s">
        <v>241</v>
      </c>
      <c r="N575" s="73"/>
      <c r="O575" s="74" t="s">
        <v>359</v>
      </c>
      <c r="P575" s="74" t="s">
        <v>178</v>
      </c>
    </row>
    <row r="576" spans="1:16">
      <c r="A576" s="26" t="str">
        <f t="shared" si="48"/>
        <v> BBS 116 </v>
      </c>
      <c r="B576" s="14" t="str">
        <f t="shared" si="49"/>
        <v>I</v>
      </c>
      <c r="C576" s="26">
        <f t="shared" si="50"/>
        <v>50754.28</v>
      </c>
      <c r="D576" t="str">
        <f t="shared" si="51"/>
        <v>vis</v>
      </c>
      <c r="E576">
        <f>VLOOKUP(C576,Active!C$21:E$971,3,FALSE)</f>
        <v>30265.041924944599</v>
      </c>
      <c r="F576" s="14" t="s">
        <v>237</v>
      </c>
      <c r="G576" t="str">
        <f t="shared" si="52"/>
        <v>50754.280</v>
      </c>
      <c r="H576" s="26">
        <f t="shared" si="53"/>
        <v>30265</v>
      </c>
      <c r="I576" s="72" t="s">
        <v>1597</v>
      </c>
      <c r="J576" s="73" t="s">
        <v>1598</v>
      </c>
      <c r="K576" s="72">
        <v>30265</v>
      </c>
      <c r="L576" s="72" t="s">
        <v>1599</v>
      </c>
      <c r="M576" s="73" t="s">
        <v>241</v>
      </c>
      <c r="N576" s="73"/>
      <c r="O576" s="74" t="s">
        <v>359</v>
      </c>
      <c r="P576" s="74" t="s">
        <v>178</v>
      </c>
    </row>
    <row r="577" spans="1:16">
      <c r="A577" s="26" t="str">
        <f t="shared" si="48"/>
        <v> BRNO 32 </v>
      </c>
      <c r="B577" s="14" t="str">
        <f t="shared" si="49"/>
        <v>I</v>
      </c>
      <c r="C577" s="26">
        <f t="shared" si="50"/>
        <v>51015.421699999999</v>
      </c>
      <c r="D577" t="str">
        <f t="shared" si="51"/>
        <v>vis</v>
      </c>
      <c r="E577">
        <f>VLOOKUP(C577,Active!C$21:E$971,3,FALSE)</f>
        <v>30723.996077280393</v>
      </c>
      <c r="F577" s="14" t="s">
        <v>237</v>
      </c>
      <c r="G577" t="str">
        <f t="shared" si="52"/>
        <v>51015.4217</v>
      </c>
      <c r="H577" s="26">
        <f t="shared" si="53"/>
        <v>30724</v>
      </c>
      <c r="I577" s="72" t="s">
        <v>1600</v>
      </c>
      <c r="J577" s="73" t="s">
        <v>1601</v>
      </c>
      <c r="K577" s="72">
        <v>30724</v>
      </c>
      <c r="L577" s="72" t="s">
        <v>1602</v>
      </c>
      <c r="M577" s="73" t="s">
        <v>241</v>
      </c>
      <c r="N577" s="73"/>
      <c r="O577" s="74" t="s">
        <v>1603</v>
      </c>
      <c r="P577" s="74" t="s">
        <v>173</v>
      </c>
    </row>
    <row r="578" spans="1:16">
      <c r="A578" s="26" t="str">
        <f t="shared" si="48"/>
        <v> BRNO 32 </v>
      </c>
      <c r="B578" s="14" t="str">
        <f t="shared" si="49"/>
        <v>I</v>
      </c>
      <c r="C578" s="26">
        <f t="shared" si="50"/>
        <v>51015.427300000003</v>
      </c>
      <c r="D578" t="str">
        <f t="shared" si="51"/>
        <v>vis</v>
      </c>
      <c r="E578">
        <f>VLOOKUP(C578,Active!C$21:E$971,3,FALSE)</f>
        <v>30724.005919229247</v>
      </c>
      <c r="F578" s="14" t="s">
        <v>237</v>
      </c>
      <c r="G578" t="str">
        <f t="shared" si="52"/>
        <v>51015.4273</v>
      </c>
      <c r="H578" s="26">
        <f t="shared" si="53"/>
        <v>30724</v>
      </c>
      <c r="I578" s="72" t="s">
        <v>1604</v>
      </c>
      <c r="J578" s="73" t="s">
        <v>1605</v>
      </c>
      <c r="K578" s="72">
        <v>30724</v>
      </c>
      <c r="L578" s="72" t="s">
        <v>1606</v>
      </c>
      <c r="M578" s="73" t="s">
        <v>241</v>
      </c>
      <c r="N578" s="73"/>
      <c r="O578" s="74" t="s">
        <v>1506</v>
      </c>
      <c r="P578" s="74" t="s">
        <v>173</v>
      </c>
    </row>
    <row r="579" spans="1:16">
      <c r="A579" s="26" t="str">
        <f t="shared" si="48"/>
        <v> BRNO 32 </v>
      </c>
      <c r="B579" s="14" t="str">
        <f t="shared" si="49"/>
        <v>I</v>
      </c>
      <c r="C579" s="26">
        <f t="shared" si="50"/>
        <v>51015.436999999998</v>
      </c>
      <c r="D579" t="str">
        <f t="shared" si="51"/>
        <v>vis</v>
      </c>
      <c r="E579">
        <f>VLOOKUP(C579,Active!C$21:E$971,3,FALSE)</f>
        <v>30724.022966890632</v>
      </c>
      <c r="F579" s="14" t="s">
        <v>237</v>
      </c>
      <c r="G579" t="str">
        <f t="shared" si="52"/>
        <v>51015.4370</v>
      </c>
      <c r="H579" s="26">
        <f t="shared" si="53"/>
        <v>30724</v>
      </c>
      <c r="I579" s="72" t="s">
        <v>1607</v>
      </c>
      <c r="J579" s="73" t="s">
        <v>1608</v>
      </c>
      <c r="K579" s="72">
        <v>30724</v>
      </c>
      <c r="L579" s="72" t="s">
        <v>1609</v>
      </c>
      <c r="M579" s="73" t="s">
        <v>241</v>
      </c>
      <c r="N579" s="73"/>
      <c r="O579" s="74" t="s">
        <v>1536</v>
      </c>
      <c r="P579" s="74" t="s">
        <v>173</v>
      </c>
    </row>
    <row r="580" spans="1:16">
      <c r="A580" s="26" t="str">
        <f t="shared" si="48"/>
        <v> BRNO 32 </v>
      </c>
      <c r="B580" s="14" t="str">
        <f t="shared" si="49"/>
        <v>I</v>
      </c>
      <c r="C580" s="26">
        <f t="shared" si="50"/>
        <v>51015.441200000001</v>
      </c>
      <c r="D580" t="str">
        <f t="shared" si="51"/>
        <v>vis</v>
      </c>
      <c r="E580">
        <f>VLOOKUP(C580,Active!C$21:E$971,3,FALSE)</f>
        <v>30724.030348352273</v>
      </c>
      <c r="F580" s="14" t="s">
        <v>237</v>
      </c>
      <c r="G580" t="str">
        <f t="shared" si="52"/>
        <v>51015.4412</v>
      </c>
      <c r="H580" s="26">
        <f t="shared" si="53"/>
        <v>30724</v>
      </c>
      <c r="I580" s="72" t="s">
        <v>1610</v>
      </c>
      <c r="J580" s="73" t="s">
        <v>1611</v>
      </c>
      <c r="K580" s="72">
        <v>30724</v>
      </c>
      <c r="L580" s="72" t="s">
        <v>747</v>
      </c>
      <c r="M580" s="73" t="s">
        <v>241</v>
      </c>
      <c r="N580" s="73"/>
      <c r="O580" s="74" t="s">
        <v>1612</v>
      </c>
      <c r="P580" s="74" t="s">
        <v>173</v>
      </c>
    </row>
    <row r="581" spans="1:16">
      <c r="A581" s="26" t="str">
        <f t="shared" si="48"/>
        <v> BRNO 32 </v>
      </c>
      <c r="B581" s="14" t="str">
        <f t="shared" si="49"/>
        <v>I</v>
      </c>
      <c r="C581" s="26">
        <f t="shared" si="50"/>
        <v>51019.414900000003</v>
      </c>
      <c r="D581" t="str">
        <f t="shared" si="51"/>
        <v>vis</v>
      </c>
      <c r="E581">
        <f>VLOOKUP(C581,Active!C$21:E$971,3,FALSE)</f>
        <v>30731.014089804281</v>
      </c>
      <c r="F581" s="14" t="s">
        <v>237</v>
      </c>
      <c r="G581" t="str">
        <f t="shared" si="52"/>
        <v>51019.4149</v>
      </c>
      <c r="H581" s="26">
        <f t="shared" si="53"/>
        <v>30731</v>
      </c>
      <c r="I581" s="72" t="s">
        <v>1613</v>
      </c>
      <c r="J581" s="73" t="s">
        <v>1614</v>
      </c>
      <c r="K581" s="72">
        <v>30731</v>
      </c>
      <c r="L581" s="72" t="s">
        <v>1615</v>
      </c>
      <c r="M581" s="73" t="s">
        <v>241</v>
      </c>
      <c r="N581" s="73"/>
      <c r="O581" s="74" t="s">
        <v>1616</v>
      </c>
      <c r="P581" s="74" t="s">
        <v>173</v>
      </c>
    </row>
    <row r="582" spans="1:16">
      <c r="A582" s="26" t="str">
        <f t="shared" si="48"/>
        <v> BRNO 32 </v>
      </c>
      <c r="B582" s="14" t="str">
        <f t="shared" si="49"/>
        <v>I</v>
      </c>
      <c r="C582" s="26">
        <f t="shared" si="50"/>
        <v>51019.419099999999</v>
      </c>
      <c r="D582" t="str">
        <f t="shared" si="51"/>
        <v>vis</v>
      </c>
      <c r="E582">
        <f>VLOOKUP(C582,Active!C$21:E$971,3,FALSE)</f>
        <v>30731.021471265907</v>
      </c>
      <c r="F582" s="14" t="s">
        <v>237</v>
      </c>
      <c r="G582" t="str">
        <f t="shared" si="52"/>
        <v>51019.4191</v>
      </c>
      <c r="H582" s="26">
        <f t="shared" si="53"/>
        <v>30731</v>
      </c>
      <c r="I582" s="72" t="s">
        <v>1617</v>
      </c>
      <c r="J582" s="73" t="s">
        <v>1618</v>
      </c>
      <c r="K582" s="72">
        <v>30731</v>
      </c>
      <c r="L582" s="72" t="s">
        <v>1619</v>
      </c>
      <c r="M582" s="73" t="s">
        <v>241</v>
      </c>
      <c r="N582" s="73"/>
      <c r="O582" s="74" t="s">
        <v>1620</v>
      </c>
      <c r="P582" s="74" t="s">
        <v>173</v>
      </c>
    </row>
    <row r="583" spans="1:16">
      <c r="A583" s="26" t="str">
        <f t="shared" si="48"/>
        <v> BRNO 32 </v>
      </c>
      <c r="B583" s="14" t="str">
        <f t="shared" si="49"/>
        <v>I</v>
      </c>
      <c r="C583" s="26">
        <f t="shared" si="50"/>
        <v>51019.4205</v>
      </c>
      <c r="D583" t="str">
        <f t="shared" si="51"/>
        <v>vis</v>
      </c>
      <c r="E583">
        <f>VLOOKUP(C583,Active!C$21:E$971,3,FALSE)</f>
        <v>30731.023931753123</v>
      </c>
      <c r="F583" s="14" t="s">
        <v>237</v>
      </c>
      <c r="G583" t="str">
        <f t="shared" si="52"/>
        <v>51019.4205</v>
      </c>
      <c r="H583" s="26">
        <f t="shared" si="53"/>
        <v>30731</v>
      </c>
      <c r="I583" s="72" t="s">
        <v>1621</v>
      </c>
      <c r="J583" s="73" t="s">
        <v>1622</v>
      </c>
      <c r="K583" s="72">
        <v>30731</v>
      </c>
      <c r="L583" s="72" t="s">
        <v>1623</v>
      </c>
      <c r="M583" s="73" t="s">
        <v>241</v>
      </c>
      <c r="N583" s="73"/>
      <c r="O583" s="74" t="s">
        <v>1543</v>
      </c>
      <c r="P583" s="74" t="s">
        <v>173</v>
      </c>
    </row>
    <row r="584" spans="1:16">
      <c r="A584" s="26" t="str">
        <f t="shared" si="48"/>
        <v> BRNO 32 </v>
      </c>
      <c r="B584" s="14" t="str">
        <f t="shared" si="49"/>
        <v>I</v>
      </c>
      <c r="C584" s="26">
        <f t="shared" si="50"/>
        <v>51019.421199999997</v>
      </c>
      <c r="D584" t="str">
        <f t="shared" si="51"/>
        <v>vis</v>
      </c>
      <c r="E584">
        <f>VLOOKUP(C584,Active!C$21:E$971,3,FALSE)</f>
        <v>30731.02516199672</v>
      </c>
      <c r="F584" s="14" t="s">
        <v>237</v>
      </c>
      <c r="G584" t="str">
        <f t="shared" si="52"/>
        <v>51019.4212</v>
      </c>
      <c r="H584" s="26">
        <f t="shared" si="53"/>
        <v>30731</v>
      </c>
      <c r="I584" s="72" t="s">
        <v>1624</v>
      </c>
      <c r="J584" s="73" t="s">
        <v>1625</v>
      </c>
      <c r="K584" s="72">
        <v>30731</v>
      </c>
      <c r="L584" s="72" t="s">
        <v>1626</v>
      </c>
      <c r="M584" s="73" t="s">
        <v>241</v>
      </c>
      <c r="N584" s="73"/>
      <c r="O584" s="74" t="s">
        <v>1627</v>
      </c>
      <c r="P584" s="74" t="s">
        <v>173</v>
      </c>
    </row>
    <row r="585" spans="1:16">
      <c r="A585" s="26" t="str">
        <f t="shared" si="48"/>
        <v> BRNO 32 </v>
      </c>
      <c r="B585" s="14" t="str">
        <f t="shared" si="49"/>
        <v>I</v>
      </c>
      <c r="C585" s="26">
        <f t="shared" si="50"/>
        <v>51019.421900000001</v>
      </c>
      <c r="D585" t="str">
        <f t="shared" si="51"/>
        <v>vis</v>
      </c>
      <c r="E585">
        <f>VLOOKUP(C585,Active!C$21:E$971,3,FALSE)</f>
        <v>30731.026392240336</v>
      </c>
      <c r="F585" s="14" t="s">
        <v>237</v>
      </c>
      <c r="G585" t="str">
        <f t="shared" si="52"/>
        <v>51019.4219</v>
      </c>
      <c r="H585" s="26">
        <f t="shared" si="53"/>
        <v>30731</v>
      </c>
      <c r="I585" s="72" t="s">
        <v>1628</v>
      </c>
      <c r="J585" s="73" t="s">
        <v>1629</v>
      </c>
      <c r="K585" s="72">
        <v>30731</v>
      </c>
      <c r="L585" s="72" t="s">
        <v>860</v>
      </c>
      <c r="M585" s="73" t="s">
        <v>241</v>
      </c>
      <c r="N585" s="73"/>
      <c r="O585" s="74" t="s">
        <v>1536</v>
      </c>
      <c r="P585" s="74" t="s">
        <v>173</v>
      </c>
    </row>
    <row r="586" spans="1:16">
      <c r="A586" s="26" t="str">
        <f t="shared" si="48"/>
        <v> BRNO 32 </v>
      </c>
      <c r="B586" s="14" t="str">
        <f t="shared" si="49"/>
        <v>I</v>
      </c>
      <c r="C586" s="26">
        <f t="shared" si="50"/>
        <v>51019.421900000001</v>
      </c>
      <c r="D586" t="str">
        <f t="shared" si="51"/>
        <v>vis</v>
      </c>
      <c r="E586">
        <f>VLOOKUP(C586,Active!C$21:E$971,3,FALSE)</f>
        <v>30731.026392240336</v>
      </c>
      <c r="F586" s="14" t="s">
        <v>237</v>
      </c>
      <c r="G586" t="str">
        <f t="shared" si="52"/>
        <v>51019.4219</v>
      </c>
      <c r="H586" s="26">
        <f t="shared" si="53"/>
        <v>30731</v>
      </c>
      <c r="I586" s="72" t="s">
        <v>1628</v>
      </c>
      <c r="J586" s="73" t="s">
        <v>1629</v>
      </c>
      <c r="K586" s="72">
        <v>30731</v>
      </c>
      <c r="L586" s="72" t="s">
        <v>860</v>
      </c>
      <c r="M586" s="73" t="s">
        <v>241</v>
      </c>
      <c r="N586" s="73"/>
      <c r="O586" s="74" t="s">
        <v>1630</v>
      </c>
      <c r="P586" s="74" t="s">
        <v>173</v>
      </c>
    </row>
    <row r="587" spans="1:16">
      <c r="A587" s="26" t="str">
        <f t="shared" ref="A587:A655" si="54">P587</f>
        <v> BRNO 32 </v>
      </c>
      <c r="B587" s="14" t="str">
        <f t="shared" ref="B587:B655" si="55">IF(H587=INT(H587),"I","II")</f>
        <v>I</v>
      </c>
      <c r="C587" s="26">
        <f t="shared" ref="C587:C655" si="56">1*G587</f>
        <v>51019.423900000002</v>
      </c>
      <c r="D587" t="str">
        <f t="shared" ref="D587:D655" si="57">VLOOKUP(F587,I$1:J$5,2,FALSE)</f>
        <v>vis</v>
      </c>
      <c r="E587">
        <f>VLOOKUP(C587,Active!C$21:E$971,3,FALSE)</f>
        <v>30731.029907222066</v>
      </c>
      <c r="F587" s="14" t="s">
        <v>237</v>
      </c>
      <c r="G587" t="str">
        <f t="shared" ref="G587:G655" si="58">MID(I587,3,LEN(I587)-3)</f>
        <v>51019.4239</v>
      </c>
      <c r="H587" s="26">
        <f t="shared" ref="H587:H655" si="59">1*K587</f>
        <v>30731</v>
      </c>
      <c r="I587" s="72" t="s">
        <v>1631</v>
      </c>
      <c r="J587" s="73" t="s">
        <v>1632</v>
      </c>
      <c r="K587" s="72">
        <v>30731</v>
      </c>
      <c r="L587" s="72" t="s">
        <v>1633</v>
      </c>
      <c r="M587" s="73" t="s">
        <v>241</v>
      </c>
      <c r="N587" s="73"/>
      <c r="O587" s="74" t="s">
        <v>1634</v>
      </c>
      <c r="P587" s="74" t="s">
        <v>173</v>
      </c>
    </row>
    <row r="588" spans="1:16">
      <c r="A588" s="26" t="str">
        <f t="shared" si="54"/>
        <v> BRNO 32 </v>
      </c>
      <c r="B588" s="14" t="str">
        <f t="shared" si="55"/>
        <v>I</v>
      </c>
      <c r="C588" s="26">
        <f t="shared" si="56"/>
        <v>51019.428099999997</v>
      </c>
      <c r="D588" t="str">
        <f t="shared" si="57"/>
        <v>vis</v>
      </c>
      <c r="E588">
        <f>VLOOKUP(C588,Active!C$21:E$971,3,FALSE)</f>
        <v>30731.037288683692</v>
      </c>
      <c r="F588" s="14" t="s">
        <v>237</v>
      </c>
      <c r="G588" t="str">
        <f t="shared" si="58"/>
        <v>51019.4281</v>
      </c>
      <c r="H588" s="26">
        <f t="shared" si="59"/>
        <v>30731</v>
      </c>
      <c r="I588" s="72" t="s">
        <v>1635</v>
      </c>
      <c r="J588" s="73" t="s">
        <v>1636</v>
      </c>
      <c r="K588" s="72">
        <v>30731</v>
      </c>
      <c r="L588" s="72" t="s">
        <v>850</v>
      </c>
      <c r="M588" s="73" t="s">
        <v>241</v>
      </c>
      <c r="N588" s="73"/>
      <c r="O588" s="74" t="s">
        <v>1637</v>
      </c>
      <c r="P588" s="74" t="s">
        <v>173</v>
      </c>
    </row>
    <row r="589" spans="1:16">
      <c r="A589" s="26" t="str">
        <f t="shared" si="54"/>
        <v> BRNO 32 </v>
      </c>
      <c r="B589" s="14" t="str">
        <f t="shared" si="55"/>
        <v>I</v>
      </c>
      <c r="C589" s="26">
        <f t="shared" si="56"/>
        <v>51019.429499999998</v>
      </c>
      <c r="D589" t="str">
        <f t="shared" si="57"/>
        <v>vis</v>
      </c>
      <c r="E589">
        <f>VLOOKUP(C589,Active!C$21:E$971,3,FALSE)</f>
        <v>30731.039749170908</v>
      </c>
      <c r="F589" s="14" t="s">
        <v>237</v>
      </c>
      <c r="G589" t="str">
        <f t="shared" si="58"/>
        <v>51019.4295</v>
      </c>
      <c r="H589" s="26">
        <f t="shared" si="59"/>
        <v>30731</v>
      </c>
      <c r="I589" s="72" t="s">
        <v>1638</v>
      </c>
      <c r="J589" s="73" t="s">
        <v>1639</v>
      </c>
      <c r="K589" s="72">
        <v>30731</v>
      </c>
      <c r="L589" s="72" t="s">
        <v>1640</v>
      </c>
      <c r="M589" s="73" t="s">
        <v>241</v>
      </c>
      <c r="N589" s="73"/>
      <c r="O589" s="74" t="s">
        <v>1506</v>
      </c>
      <c r="P589" s="74" t="s">
        <v>173</v>
      </c>
    </row>
    <row r="590" spans="1:16">
      <c r="A590" s="26" t="str">
        <f t="shared" si="54"/>
        <v> BRNO 32 </v>
      </c>
      <c r="B590" s="14" t="str">
        <f t="shared" si="55"/>
        <v>I</v>
      </c>
      <c r="C590" s="26">
        <f t="shared" si="56"/>
        <v>51036.491600000001</v>
      </c>
      <c r="D590" t="str">
        <f t="shared" si="57"/>
        <v>vis</v>
      </c>
      <c r="E590">
        <f>VLOOKUP(C590,Active!C$21:E$971,3,FALSE)</f>
        <v>30761.026234066157</v>
      </c>
      <c r="F590" s="14" t="s">
        <v>237</v>
      </c>
      <c r="G590" t="str">
        <f t="shared" si="58"/>
        <v>51036.4916</v>
      </c>
      <c r="H590" s="26">
        <f t="shared" si="59"/>
        <v>30761</v>
      </c>
      <c r="I590" s="72" t="s">
        <v>1641</v>
      </c>
      <c r="J590" s="73" t="s">
        <v>1642</v>
      </c>
      <c r="K590" s="72">
        <v>30761</v>
      </c>
      <c r="L590" s="72" t="s">
        <v>1643</v>
      </c>
      <c r="M590" s="73" t="s">
        <v>241</v>
      </c>
      <c r="N590" s="73"/>
      <c r="O590" s="74" t="s">
        <v>1543</v>
      </c>
      <c r="P590" s="74" t="s">
        <v>173</v>
      </c>
    </row>
    <row r="591" spans="1:16">
      <c r="A591" s="26" t="str">
        <f t="shared" si="54"/>
        <v> BRNO 32 </v>
      </c>
      <c r="B591" s="14" t="str">
        <f t="shared" si="55"/>
        <v>I</v>
      </c>
      <c r="C591" s="26">
        <f t="shared" si="56"/>
        <v>51374.466</v>
      </c>
      <c r="D591" t="str">
        <f t="shared" si="57"/>
        <v>vis</v>
      </c>
      <c r="E591">
        <f>VLOOKUP(C591,Active!C$21:E$971,3,FALSE)</f>
        <v>31355.013154819135</v>
      </c>
      <c r="F591" s="14" t="s">
        <v>237</v>
      </c>
      <c r="G591" t="str">
        <f t="shared" si="58"/>
        <v>51374.4660</v>
      </c>
      <c r="H591" s="26">
        <f t="shared" si="59"/>
        <v>31355</v>
      </c>
      <c r="I591" s="72" t="s">
        <v>1644</v>
      </c>
      <c r="J591" s="73" t="s">
        <v>1645</v>
      </c>
      <c r="K591" s="72">
        <v>31355</v>
      </c>
      <c r="L591" s="72" t="s">
        <v>1646</v>
      </c>
      <c r="M591" s="73" t="s">
        <v>241</v>
      </c>
      <c r="N591" s="73"/>
      <c r="O591" s="74" t="s">
        <v>1616</v>
      </c>
      <c r="P591" s="74" t="s">
        <v>173</v>
      </c>
    </row>
    <row r="592" spans="1:16">
      <c r="A592" s="26" t="str">
        <f t="shared" si="54"/>
        <v> BRNO 32 </v>
      </c>
      <c r="B592" s="14" t="str">
        <f t="shared" si="55"/>
        <v>I</v>
      </c>
      <c r="C592" s="26">
        <f t="shared" si="56"/>
        <v>51374.470800000003</v>
      </c>
      <c r="D592" t="str">
        <f t="shared" si="57"/>
        <v>vis</v>
      </c>
      <c r="E592">
        <f>VLOOKUP(C592,Active!C$21:E$971,3,FALSE)</f>
        <v>31355.021590775294</v>
      </c>
      <c r="F592" s="14" t="s">
        <v>237</v>
      </c>
      <c r="G592" t="str">
        <f t="shared" si="58"/>
        <v>51374.4708</v>
      </c>
      <c r="H592" s="26">
        <f t="shared" si="59"/>
        <v>31355</v>
      </c>
      <c r="I592" s="72" t="s">
        <v>1647</v>
      </c>
      <c r="J592" s="73" t="s">
        <v>1648</v>
      </c>
      <c r="K592" s="72">
        <v>31355</v>
      </c>
      <c r="L592" s="72" t="s">
        <v>1649</v>
      </c>
      <c r="M592" s="73" t="s">
        <v>241</v>
      </c>
      <c r="N592" s="73"/>
      <c r="O592" s="74" t="s">
        <v>1620</v>
      </c>
      <c r="P592" s="74" t="s">
        <v>173</v>
      </c>
    </row>
    <row r="593" spans="1:16">
      <c r="A593" s="26" t="str">
        <f t="shared" si="54"/>
        <v> BRNO 32 </v>
      </c>
      <c r="B593" s="14" t="str">
        <f t="shared" si="55"/>
        <v>I</v>
      </c>
      <c r="C593" s="26">
        <f t="shared" si="56"/>
        <v>51374.474300000002</v>
      </c>
      <c r="D593" t="str">
        <f t="shared" si="57"/>
        <v>vis</v>
      </c>
      <c r="E593">
        <f>VLOOKUP(C593,Active!C$21:E$971,3,FALSE)</f>
        <v>31355.027741993319</v>
      </c>
      <c r="F593" s="14" t="s">
        <v>237</v>
      </c>
      <c r="G593" t="str">
        <f t="shared" si="58"/>
        <v>51374.4743</v>
      </c>
      <c r="H593" s="26">
        <f t="shared" si="59"/>
        <v>31355</v>
      </c>
      <c r="I593" s="72" t="s">
        <v>1650</v>
      </c>
      <c r="J593" s="73" t="s">
        <v>1651</v>
      </c>
      <c r="K593" s="72">
        <v>31355</v>
      </c>
      <c r="L593" s="72" t="s">
        <v>1652</v>
      </c>
      <c r="M593" s="73" t="s">
        <v>241</v>
      </c>
      <c r="N593" s="73"/>
      <c r="O593" s="74" t="s">
        <v>1627</v>
      </c>
      <c r="P593" s="74" t="s">
        <v>173</v>
      </c>
    </row>
    <row r="594" spans="1:16">
      <c r="A594" s="26" t="str">
        <f t="shared" si="54"/>
        <v> BRNO 32 </v>
      </c>
      <c r="B594" s="14" t="str">
        <f t="shared" si="55"/>
        <v>I</v>
      </c>
      <c r="C594" s="26">
        <f t="shared" si="56"/>
        <v>51374.478499999997</v>
      </c>
      <c r="D594" t="str">
        <f t="shared" si="57"/>
        <v>vis</v>
      </c>
      <c r="E594">
        <f>VLOOKUP(C594,Active!C$21:E$971,3,FALSE)</f>
        <v>31355.035123454949</v>
      </c>
      <c r="F594" s="14" t="s">
        <v>237</v>
      </c>
      <c r="G594" t="str">
        <f t="shared" si="58"/>
        <v>51374.4785</v>
      </c>
      <c r="H594" s="26">
        <f t="shared" si="59"/>
        <v>31355</v>
      </c>
      <c r="I594" s="72" t="s">
        <v>1653</v>
      </c>
      <c r="J594" s="73" t="s">
        <v>1654</v>
      </c>
      <c r="K594" s="72">
        <v>31355</v>
      </c>
      <c r="L594" s="72" t="s">
        <v>1655</v>
      </c>
      <c r="M594" s="73" t="s">
        <v>241</v>
      </c>
      <c r="N594" s="73"/>
      <c r="O594" s="74" t="s">
        <v>1637</v>
      </c>
      <c r="P594" s="74" t="s">
        <v>173</v>
      </c>
    </row>
    <row r="595" spans="1:16">
      <c r="A595" s="26" t="str">
        <f t="shared" si="54"/>
        <v> BRNO 32 </v>
      </c>
      <c r="B595" s="14" t="str">
        <f t="shared" si="55"/>
        <v>I</v>
      </c>
      <c r="C595" s="26">
        <f t="shared" si="56"/>
        <v>51374.479200000002</v>
      </c>
      <c r="D595" t="str">
        <f t="shared" si="57"/>
        <v>vis</v>
      </c>
      <c r="E595">
        <f>VLOOKUP(C595,Active!C$21:E$971,3,FALSE)</f>
        <v>31355.036353698561</v>
      </c>
      <c r="F595" s="14" t="s">
        <v>237</v>
      </c>
      <c r="G595" t="str">
        <f t="shared" si="58"/>
        <v>51374.4792</v>
      </c>
      <c r="H595" s="26">
        <f t="shared" si="59"/>
        <v>31355</v>
      </c>
      <c r="I595" s="72" t="s">
        <v>1656</v>
      </c>
      <c r="J595" s="73" t="s">
        <v>1657</v>
      </c>
      <c r="K595" s="72">
        <v>31355</v>
      </c>
      <c r="L595" s="72" t="s">
        <v>1658</v>
      </c>
      <c r="M595" s="73" t="s">
        <v>241</v>
      </c>
      <c r="N595" s="73"/>
      <c r="O595" s="74" t="s">
        <v>1630</v>
      </c>
      <c r="P595" s="74" t="s">
        <v>173</v>
      </c>
    </row>
    <row r="596" spans="1:16">
      <c r="A596" s="26" t="str">
        <f t="shared" si="54"/>
        <v> BRNO 32 </v>
      </c>
      <c r="B596" s="14" t="str">
        <f t="shared" si="55"/>
        <v>I</v>
      </c>
      <c r="C596" s="26">
        <f t="shared" si="56"/>
        <v>51374.483999999997</v>
      </c>
      <c r="D596" t="str">
        <f t="shared" si="57"/>
        <v>vis</v>
      </c>
      <c r="E596">
        <f>VLOOKUP(C596,Active!C$21:E$971,3,FALSE)</f>
        <v>31355.044789654705</v>
      </c>
      <c r="F596" s="14" t="s">
        <v>237</v>
      </c>
      <c r="G596" t="str">
        <f t="shared" si="58"/>
        <v>51374.4840</v>
      </c>
      <c r="H596" s="26">
        <f t="shared" si="59"/>
        <v>31355</v>
      </c>
      <c r="I596" s="72" t="s">
        <v>1659</v>
      </c>
      <c r="J596" s="73" t="s">
        <v>1660</v>
      </c>
      <c r="K596" s="72">
        <v>31355</v>
      </c>
      <c r="L596" s="72" t="s">
        <v>1661</v>
      </c>
      <c r="M596" s="73" t="s">
        <v>241</v>
      </c>
      <c r="N596" s="73"/>
      <c r="O596" s="74" t="s">
        <v>1634</v>
      </c>
      <c r="P596" s="74" t="s">
        <v>173</v>
      </c>
    </row>
    <row r="597" spans="1:16">
      <c r="A597" s="26" t="str">
        <f t="shared" si="54"/>
        <v> BRNO 32 </v>
      </c>
      <c r="B597" s="14" t="str">
        <f t="shared" si="55"/>
        <v>I</v>
      </c>
      <c r="C597" s="26">
        <f t="shared" si="56"/>
        <v>51374.485399999998</v>
      </c>
      <c r="D597" t="str">
        <f t="shared" si="57"/>
        <v>vis</v>
      </c>
      <c r="E597">
        <f>VLOOKUP(C597,Active!C$21:E$971,3,FALSE)</f>
        <v>31355.047250141921</v>
      </c>
      <c r="F597" s="14" t="s">
        <v>237</v>
      </c>
      <c r="G597" t="str">
        <f t="shared" si="58"/>
        <v>51374.4854</v>
      </c>
      <c r="H597" s="26">
        <f t="shared" si="59"/>
        <v>31355</v>
      </c>
      <c r="I597" s="72" t="s">
        <v>1662</v>
      </c>
      <c r="J597" s="73" t="s">
        <v>1663</v>
      </c>
      <c r="K597" s="72">
        <v>31355</v>
      </c>
      <c r="L597" s="72" t="s">
        <v>1664</v>
      </c>
      <c r="M597" s="73" t="s">
        <v>241</v>
      </c>
      <c r="N597" s="73"/>
      <c r="O597" s="74" t="s">
        <v>1665</v>
      </c>
      <c r="P597" s="74" t="s">
        <v>173</v>
      </c>
    </row>
    <row r="598" spans="1:16">
      <c r="A598" s="26" t="str">
        <f t="shared" si="54"/>
        <v> BBS 122 </v>
      </c>
      <c r="B598" s="14" t="str">
        <f t="shared" si="55"/>
        <v>I</v>
      </c>
      <c r="C598" s="26">
        <f t="shared" si="56"/>
        <v>51435.364000000001</v>
      </c>
      <c r="D598" t="str">
        <f t="shared" si="57"/>
        <v>vis</v>
      </c>
      <c r="E598">
        <f>VLOOKUP(C598,Active!C$21:E$971,3,FALSE)</f>
        <v>31462.040833542778</v>
      </c>
      <c r="F598" s="14" t="s">
        <v>237</v>
      </c>
      <c r="G598" t="str">
        <f t="shared" si="58"/>
        <v>51435.364</v>
      </c>
      <c r="H598" s="26">
        <f t="shared" si="59"/>
        <v>31462</v>
      </c>
      <c r="I598" s="72" t="s">
        <v>1666</v>
      </c>
      <c r="J598" s="73" t="s">
        <v>1667</v>
      </c>
      <c r="K598" s="72">
        <v>31462</v>
      </c>
      <c r="L598" s="72" t="s">
        <v>1668</v>
      </c>
      <c r="M598" s="73" t="s">
        <v>241</v>
      </c>
      <c r="N598" s="73"/>
      <c r="O598" s="74" t="s">
        <v>1354</v>
      </c>
      <c r="P598" s="74" t="s">
        <v>179</v>
      </c>
    </row>
    <row r="599" spans="1:16">
      <c r="A599" s="26" t="str">
        <f t="shared" si="54"/>
        <v>IBVS 4840 </v>
      </c>
      <c r="B599" s="14" t="str">
        <f t="shared" si="55"/>
        <v>I</v>
      </c>
      <c r="C599" s="26">
        <f t="shared" si="56"/>
        <v>51483.7189</v>
      </c>
      <c r="D599" t="str">
        <f t="shared" si="57"/>
        <v>vis</v>
      </c>
      <c r="E599" t="e">
        <f>VLOOKUP(C599,Active!C$21:E$971,3,FALSE)</f>
        <v>#N/A</v>
      </c>
      <c r="F599" s="14" t="s">
        <v>237</v>
      </c>
      <c r="G599" t="str">
        <f t="shared" si="58"/>
        <v>51483.7189</v>
      </c>
      <c r="H599" s="26">
        <f t="shared" si="59"/>
        <v>31547</v>
      </c>
      <c r="I599" s="72" t="s">
        <v>1669</v>
      </c>
      <c r="J599" s="73" t="s">
        <v>1670</v>
      </c>
      <c r="K599" s="72">
        <v>31547</v>
      </c>
      <c r="L599" s="72" t="s">
        <v>1671</v>
      </c>
      <c r="M599" s="73" t="s">
        <v>601</v>
      </c>
      <c r="N599" s="73" t="s">
        <v>739</v>
      </c>
      <c r="O599" s="74" t="s">
        <v>1672</v>
      </c>
      <c r="P599" s="75" t="s">
        <v>1673</v>
      </c>
    </row>
    <row r="600" spans="1:16">
      <c r="A600" s="26" t="str">
        <f t="shared" si="54"/>
        <v>OEJV 0074 </v>
      </c>
      <c r="B600" s="14" t="str">
        <f t="shared" si="55"/>
        <v>I</v>
      </c>
      <c r="C600" s="26">
        <f t="shared" si="56"/>
        <v>51798.370999999999</v>
      </c>
      <c r="D600" t="str">
        <f t="shared" si="57"/>
        <v>vis</v>
      </c>
      <c r="E600" t="e">
        <f>VLOOKUP(C600,Active!C$21:E$971,3,FALSE)</f>
        <v>#N/A</v>
      </c>
      <c r="F600" s="14" t="s">
        <v>237</v>
      </c>
      <c r="G600" t="str">
        <f t="shared" si="58"/>
        <v>51798.371</v>
      </c>
      <c r="H600" s="26">
        <f t="shared" si="59"/>
        <v>32100</v>
      </c>
      <c r="I600" s="72" t="s">
        <v>1674</v>
      </c>
      <c r="J600" s="73" t="s">
        <v>1675</v>
      </c>
      <c r="K600" s="72">
        <v>32100</v>
      </c>
      <c r="L600" s="72" t="s">
        <v>496</v>
      </c>
      <c r="M600" s="73" t="s">
        <v>241</v>
      </c>
      <c r="N600" s="73"/>
      <c r="O600" s="74" t="s">
        <v>1676</v>
      </c>
      <c r="P600" s="75" t="s">
        <v>1677</v>
      </c>
    </row>
    <row r="601" spans="1:16">
      <c r="A601" s="26" t="str">
        <f t="shared" si="54"/>
        <v> AOEB 7 </v>
      </c>
      <c r="B601" s="14" t="str">
        <f t="shared" si="55"/>
        <v>I</v>
      </c>
      <c r="C601" s="26">
        <f t="shared" si="56"/>
        <v>51804.631999999998</v>
      </c>
      <c r="D601" t="str">
        <f t="shared" si="57"/>
        <v>vis</v>
      </c>
      <c r="E601">
        <f>VLOOKUP(C601,Active!C$21:E$971,3,FALSE)</f>
        <v>32111.025970442523</v>
      </c>
      <c r="F601" s="14" t="s">
        <v>237</v>
      </c>
      <c r="G601" t="str">
        <f t="shared" si="58"/>
        <v>51804.632</v>
      </c>
      <c r="H601" s="26">
        <f t="shared" si="59"/>
        <v>32111</v>
      </c>
      <c r="I601" s="72" t="s">
        <v>1678</v>
      </c>
      <c r="J601" s="73" t="s">
        <v>1679</v>
      </c>
      <c r="K601" s="72">
        <v>32111</v>
      </c>
      <c r="L601" s="72" t="s">
        <v>706</v>
      </c>
      <c r="M601" s="73" t="s">
        <v>241</v>
      </c>
      <c r="N601" s="73"/>
      <c r="O601" s="74" t="s">
        <v>378</v>
      </c>
      <c r="P601" s="74" t="s">
        <v>182</v>
      </c>
    </row>
    <row r="602" spans="1:16">
      <c r="A602" s="26" t="str">
        <f t="shared" si="54"/>
        <v> AOEB 7 </v>
      </c>
      <c r="B602" s="14" t="str">
        <f t="shared" si="55"/>
        <v>I</v>
      </c>
      <c r="C602" s="26">
        <f t="shared" si="56"/>
        <v>51804.6325</v>
      </c>
      <c r="D602" t="str">
        <f t="shared" si="57"/>
        <v>vis</v>
      </c>
      <c r="E602">
        <f>VLOOKUP(C602,Active!C$21:E$971,3,FALSE)</f>
        <v>32111.026849187958</v>
      </c>
      <c r="F602" s="14" t="s">
        <v>237</v>
      </c>
      <c r="G602" t="str">
        <f t="shared" si="58"/>
        <v>51804.6325</v>
      </c>
      <c r="H602" s="26">
        <f t="shared" si="59"/>
        <v>32111</v>
      </c>
      <c r="I602" s="72" t="s">
        <v>1680</v>
      </c>
      <c r="J602" s="73" t="s">
        <v>1679</v>
      </c>
      <c r="K602" s="72">
        <v>32111</v>
      </c>
      <c r="L602" s="72" t="s">
        <v>828</v>
      </c>
      <c r="M602" s="73" t="s">
        <v>654</v>
      </c>
      <c r="N602" s="73" t="s">
        <v>714</v>
      </c>
      <c r="O602" s="74" t="s">
        <v>715</v>
      </c>
      <c r="P602" s="74" t="s">
        <v>182</v>
      </c>
    </row>
    <row r="603" spans="1:16">
      <c r="A603" s="26" t="str">
        <f t="shared" si="54"/>
        <v> AOEB 7 </v>
      </c>
      <c r="B603" s="14" t="str">
        <f t="shared" si="55"/>
        <v>I</v>
      </c>
      <c r="C603" s="26">
        <f t="shared" si="56"/>
        <v>51861.532800000001</v>
      </c>
      <c r="D603" t="str">
        <f t="shared" si="57"/>
        <v>vis</v>
      </c>
      <c r="E603">
        <f>VLOOKUP(C603,Active!C$21:E$971,3,FALSE)</f>
        <v>32211.028606678825</v>
      </c>
      <c r="F603" s="14" t="s">
        <v>237</v>
      </c>
      <c r="G603" t="str">
        <f t="shared" si="58"/>
        <v>51861.5328</v>
      </c>
      <c r="H603" s="26">
        <f t="shared" si="59"/>
        <v>32211</v>
      </c>
      <c r="I603" s="72" t="s">
        <v>1681</v>
      </c>
      <c r="J603" s="73" t="s">
        <v>1682</v>
      </c>
      <c r="K603" s="72">
        <v>32211</v>
      </c>
      <c r="L603" s="72" t="s">
        <v>1683</v>
      </c>
      <c r="M603" s="73" t="s">
        <v>654</v>
      </c>
      <c r="N603" s="73" t="s">
        <v>714</v>
      </c>
      <c r="O603" s="74" t="s">
        <v>1684</v>
      </c>
      <c r="P603" s="74" t="s">
        <v>182</v>
      </c>
    </row>
    <row r="604" spans="1:16">
      <c r="A604" s="26" t="str">
        <f t="shared" si="54"/>
        <v> AOEB 7 </v>
      </c>
      <c r="B604" s="14" t="str">
        <f t="shared" si="55"/>
        <v>I</v>
      </c>
      <c r="C604" s="26">
        <f t="shared" si="56"/>
        <v>51870.637999999999</v>
      </c>
      <c r="D604" t="str">
        <f t="shared" si="57"/>
        <v>vis</v>
      </c>
      <c r="E604">
        <f>VLOOKUP(C604,Active!C$21:E$971,3,FALSE)</f>
        <v>32227.030912506838</v>
      </c>
      <c r="F604" s="14" t="s">
        <v>237</v>
      </c>
      <c r="G604" t="str">
        <f t="shared" si="58"/>
        <v>51870.638</v>
      </c>
      <c r="H604" s="26">
        <f t="shared" si="59"/>
        <v>32227</v>
      </c>
      <c r="I604" s="72" t="s">
        <v>1685</v>
      </c>
      <c r="J604" s="73" t="s">
        <v>1686</v>
      </c>
      <c r="K604" s="72">
        <v>32227</v>
      </c>
      <c r="L604" s="72" t="s">
        <v>695</v>
      </c>
      <c r="M604" s="73" t="s">
        <v>241</v>
      </c>
      <c r="N604" s="73"/>
      <c r="O604" s="74" t="s">
        <v>378</v>
      </c>
      <c r="P604" s="74" t="s">
        <v>182</v>
      </c>
    </row>
    <row r="605" spans="1:16">
      <c r="A605" s="26" t="str">
        <f t="shared" si="54"/>
        <v> AOEB 7 </v>
      </c>
      <c r="B605" s="14" t="str">
        <f t="shared" si="55"/>
        <v>I</v>
      </c>
      <c r="C605" s="26">
        <f t="shared" si="56"/>
        <v>52028.815999999999</v>
      </c>
      <c r="D605" t="str">
        <f t="shared" si="57"/>
        <v>vis</v>
      </c>
      <c r="E605">
        <f>VLOOKUP(C605,Active!C$21:E$971,3,FALSE)</f>
        <v>32505.027302620598</v>
      </c>
      <c r="F605" s="14" t="s">
        <v>237</v>
      </c>
      <c r="G605" t="str">
        <f t="shared" si="58"/>
        <v>52028.816</v>
      </c>
      <c r="H605" s="26">
        <f t="shared" si="59"/>
        <v>32505</v>
      </c>
      <c r="I605" s="72" t="s">
        <v>1687</v>
      </c>
      <c r="J605" s="73" t="s">
        <v>1688</v>
      </c>
      <c r="K605" s="72">
        <v>32505</v>
      </c>
      <c r="L605" s="72" t="s">
        <v>718</v>
      </c>
      <c r="M605" s="73" t="s">
        <v>241</v>
      </c>
      <c r="N605" s="73"/>
      <c r="O605" s="74" t="s">
        <v>378</v>
      </c>
      <c r="P605" s="74" t="s">
        <v>182</v>
      </c>
    </row>
    <row r="606" spans="1:16">
      <c r="A606" s="26" t="str">
        <f t="shared" si="54"/>
        <v> AOEB 7 </v>
      </c>
      <c r="B606" s="14" t="str">
        <f t="shared" si="55"/>
        <v>I</v>
      </c>
      <c r="C606" s="26">
        <f t="shared" si="56"/>
        <v>52069.786999999997</v>
      </c>
      <c r="D606" t="str">
        <f t="shared" si="57"/>
        <v>vis</v>
      </c>
      <c r="E606">
        <f>VLOOKUP(C606,Active!C$21:E$971,3,FALSE)</f>
        <v>32577.033460868588</v>
      </c>
      <c r="F606" s="14" t="s">
        <v>237</v>
      </c>
      <c r="G606" t="str">
        <f t="shared" si="58"/>
        <v>52069.787</v>
      </c>
      <c r="H606" s="26">
        <f t="shared" si="59"/>
        <v>32577</v>
      </c>
      <c r="I606" s="72" t="s">
        <v>1689</v>
      </c>
      <c r="J606" s="73" t="s">
        <v>1690</v>
      </c>
      <c r="K606" s="72">
        <v>32577</v>
      </c>
      <c r="L606" s="72" t="s">
        <v>1691</v>
      </c>
      <c r="M606" s="73" t="s">
        <v>241</v>
      </c>
      <c r="N606" s="73"/>
      <c r="O606" s="74" t="s">
        <v>378</v>
      </c>
      <c r="P606" s="74" t="s">
        <v>182</v>
      </c>
    </row>
    <row r="607" spans="1:16">
      <c r="A607" s="26" t="str">
        <f t="shared" si="54"/>
        <v> AOEB 7 </v>
      </c>
      <c r="B607" s="14" t="str">
        <f t="shared" si="55"/>
        <v>I</v>
      </c>
      <c r="C607" s="26">
        <f t="shared" si="56"/>
        <v>52077.747000000003</v>
      </c>
      <c r="D607" t="str">
        <f t="shared" si="57"/>
        <v>vis</v>
      </c>
      <c r="E607">
        <f>VLOOKUP(C607,Active!C$21:E$971,3,FALSE)</f>
        <v>32591.023088157512</v>
      </c>
      <c r="F607" s="14" t="s">
        <v>237</v>
      </c>
      <c r="G607" t="str">
        <f t="shared" si="58"/>
        <v>52077.747</v>
      </c>
      <c r="H607" s="26">
        <f t="shared" si="59"/>
        <v>32591</v>
      </c>
      <c r="I607" s="72" t="s">
        <v>1692</v>
      </c>
      <c r="J607" s="73" t="s">
        <v>1693</v>
      </c>
      <c r="K607" s="72">
        <v>32591</v>
      </c>
      <c r="L607" s="72" t="s">
        <v>496</v>
      </c>
      <c r="M607" s="73" t="s">
        <v>241</v>
      </c>
      <c r="N607" s="73"/>
      <c r="O607" s="74" t="s">
        <v>455</v>
      </c>
      <c r="P607" s="74" t="s">
        <v>182</v>
      </c>
    </row>
    <row r="608" spans="1:16">
      <c r="A608" s="26" t="str">
        <f t="shared" si="54"/>
        <v> AOEB 7 </v>
      </c>
      <c r="B608" s="14" t="str">
        <f t="shared" si="55"/>
        <v>I</v>
      </c>
      <c r="C608" s="26">
        <f t="shared" si="56"/>
        <v>52146.606</v>
      </c>
      <c r="D608" t="str">
        <f t="shared" si="57"/>
        <v>vis</v>
      </c>
      <c r="E608">
        <f>VLOOKUP(C608,Active!C$21:E$971,3,FALSE)</f>
        <v>32712.042151660924</v>
      </c>
      <c r="F608" s="14" t="s">
        <v>237</v>
      </c>
      <c r="G608" t="str">
        <f t="shared" si="58"/>
        <v>52146.606</v>
      </c>
      <c r="H608" s="26">
        <f t="shared" si="59"/>
        <v>32712</v>
      </c>
      <c r="I608" s="72" t="s">
        <v>1694</v>
      </c>
      <c r="J608" s="73" t="s">
        <v>1695</v>
      </c>
      <c r="K608" s="72">
        <v>32712</v>
      </c>
      <c r="L608" s="72" t="s">
        <v>1599</v>
      </c>
      <c r="M608" s="73" t="s">
        <v>241</v>
      </c>
      <c r="N608" s="73"/>
      <c r="O608" s="74" t="s">
        <v>690</v>
      </c>
      <c r="P608" s="74" t="s">
        <v>182</v>
      </c>
    </row>
    <row r="609" spans="1:16">
      <c r="A609" s="26" t="str">
        <f t="shared" si="54"/>
        <v> AOEB 7 </v>
      </c>
      <c r="B609" s="14" t="str">
        <f t="shared" si="55"/>
        <v>I</v>
      </c>
      <c r="C609" s="26">
        <f t="shared" si="56"/>
        <v>52168.794999999998</v>
      </c>
      <c r="D609" t="str">
        <f t="shared" si="57"/>
        <v>vis</v>
      </c>
      <c r="E609">
        <f>VLOOKUP(C609,Active!C$21:E$971,3,FALSE)</f>
        <v>32751.039116474196</v>
      </c>
      <c r="F609" s="14" t="s">
        <v>237</v>
      </c>
      <c r="G609" t="str">
        <f t="shared" si="58"/>
        <v>52168.795</v>
      </c>
      <c r="H609" s="26">
        <f t="shared" si="59"/>
        <v>32751</v>
      </c>
      <c r="I609" s="72" t="s">
        <v>1696</v>
      </c>
      <c r="J609" s="73" t="s">
        <v>1697</v>
      </c>
      <c r="K609" s="72">
        <v>32751</v>
      </c>
      <c r="L609" s="72" t="s">
        <v>1698</v>
      </c>
      <c r="M609" s="73" t="s">
        <v>241</v>
      </c>
      <c r="N609" s="73"/>
      <c r="O609" s="74" t="s">
        <v>378</v>
      </c>
      <c r="P609" s="74" t="s">
        <v>182</v>
      </c>
    </row>
    <row r="610" spans="1:16">
      <c r="A610" s="26" t="str">
        <f t="shared" si="54"/>
        <v> AOEB 7 </v>
      </c>
      <c r="B610" s="14" t="str">
        <f t="shared" si="55"/>
        <v>I</v>
      </c>
      <c r="C610" s="26">
        <f t="shared" si="56"/>
        <v>52175.620999999999</v>
      </c>
      <c r="D610" t="str">
        <f t="shared" si="57"/>
        <v>vis</v>
      </c>
      <c r="E610">
        <f>VLOOKUP(C610,Active!C$21:E$971,3,FALSE)</f>
        <v>32763.0357491217</v>
      </c>
      <c r="F610" s="14" t="s">
        <v>237</v>
      </c>
      <c r="G610" t="str">
        <f t="shared" si="58"/>
        <v>52175.621</v>
      </c>
      <c r="H610" s="26">
        <f t="shared" si="59"/>
        <v>32763</v>
      </c>
      <c r="I610" s="72" t="s">
        <v>1699</v>
      </c>
      <c r="J610" s="73" t="s">
        <v>1700</v>
      </c>
      <c r="K610" s="72">
        <v>32763</v>
      </c>
      <c r="L610" s="72" t="s">
        <v>1701</v>
      </c>
      <c r="M610" s="73" t="s">
        <v>241</v>
      </c>
      <c r="N610" s="73"/>
      <c r="O610" s="74" t="s">
        <v>455</v>
      </c>
      <c r="P610" s="74" t="s">
        <v>182</v>
      </c>
    </row>
    <row r="611" spans="1:16">
      <c r="A611" s="26" t="str">
        <f t="shared" si="54"/>
        <v> AOEB 7 </v>
      </c>
      <c r="B611" s="14" t="str">
        <f t="shared" si="55"/>
        <v>I</v>
      </c>
      <c r="C611" s="26">
        <f t="shared" si="56"/>
        <v>52179.599000000002</v>
      </c>
      <c r="D611" t="str">
        <f t="shared" si="57"/>
        <v>vis</v>
      </c>
      <c r="E611">
        <f>VLOOKUP(C611,Active!C$21:E$971,3,FALSE)</f>
        <v>32770.027047784431</v>
      </c>
      <c r="F611" s="14" t="s">
        <v>237</v>
      </c>
      <c r="G611" t="str">
        <f t="shared" si="58"/>
        <v>52179.599</v>
      </c>
      <c r="H611" s="26">
        <f t="shared" si="59"/>
        <v>32770</v>
      </c>
      <c r="I611" s="72" t="s">
        <v>1702</v>
      </c>
      <c r="J611" s="73" t="s">
        <v>1703</v>
      </c>
      <c r="K611" s="72">
        <v>32770</v>
      </c>
      <c r="L611" s="72" t="s">
        <v>706</v>
      </c>
      <c r="M611" s="73" t="s">
        <v>241</v>
      </c>
      <c r="N611" s="73"/>
      <c r="O611" s="74" t="s">
        <v>378</v>
      </c>
      <c r="P611" s="74" t="s">
        <v>182</v>
      </c>
    </row>
    <row r="612" spans="1:16">
      <c r="A612" s="26" t="str">
        <f t="shared" si="54"/>
        <v> AOEB 7 </v>
      </c>
      <c r="B612" s="14" t="str">
        <f t="shared" si="55"/>
        <v>I</v>
      </c>
      <c r="C612" s="26">
        <f t="shared" si="56"/>
        <v>52191.548300000002</v>
      </c>
      <c r="D612" t="str">
        <f t="shared" si="57"/>
        <v>vis</v>
      </c>
      <c r="E612">
        <f>VLOOKUP(C612,Active!C$21:E$971,3,FALSE)</f>
        <v>32791.027833382846</v>
      </c>
      <c r="F612" s="14" t="s">
        <v>237</v>
      </c>
      <c r="G612" t="str">
        <f t="shared" si="58"/>
        <v>52191.5483</v>
      </c>
      <c r="H612" s="26">
        <f t="shared" si="59"/>
        <v>32791</v>
      </c>
      <c r="I612" s="72" t="s">
        <v>1704</v>
      </c>
      <c r="J612" s="73" t="s">
        <v>1705</v>
      </c>
      <c r="K612" s="72">
        <v>32791</v>
      </c>
      <c r="L612" s="72" t="s">
        <v>1652</v>
      </c>
      <c r="M612" s="73" t="s">
        <v>654</v>
      </c>
      <c r="N612" s="73" t="s">
        <v>714</v>
      </c>
      <c r="O612" s="74" t="s">
        <v>1706</v>
      </c>
      <c r="P612" s="74" t="s">
        <v>182</v>
      </c>
    </row>
    <row r="613" spans="1:16">
      <c r="A613" s="26" t="str">
        <f t="shared" si="54"/>
        <v> AOEB 7 </v>
      </c>
      <c r="B613" s="14" t="str">
        <f t="shared" si="55"/>
        <v>I</v>
      </c>
      <c r="C613" s="26">
        <f t="shared" si="56"/>
        <v>52220.57</v>
      </c>
      <c r="D613" t="str">
        <f t="shared" si="57"/>
        <v>vis</v>
      </c>
      <c r="E613">
        <f>VLOOKUP(C613,Active!C$21:E$971,3,FALSE)</f>
        <v>32842.033206032414</v>
      </c>
      <c r="F613" s="14" t="s">
        <v>237</v>
      </c>
      <c r="G613" t="str">
        <f t="shared" si="58"/>
        <v>52220.570</v>
      </c>
      <c r="H613" s="26">
        <f t="shared" si="59"/>
        <v>32842</v>
      </c>
      <c r="I613" s="72" t="s">
        <v>1707</v>
      </c>
      <c r="J613" s="73" t="s">
        <v>1708</v>
      </c>
      <c r="K613" s="72">
        <v>32842</v>
      </c>
      <c r="L613" s="72" t="s">
        <v>1691</v>
      </c>
      <c r="M613" s="73" t="s">
        <v>241</v>
      </c>
      <c r="N613" s="73"/>
      <c r="O613" s="74" t="s">
        <v>388</v>
      </c>
      <c r="P613" s="74" t="s">
        <v>182</v>
      </c>
    </row>
    <row r="614" spans="1:16">
      <c r="A614" s="26" t="str">
        <f t="shared" si="54"/>
        <v> AOEB 7 </v>
      </c>
      <c r="B614" s="14" t="str">
        <f t="shared" si="55"/>
        <v>I</v>
      </c>
      <c r="C614" s="26">
        <f t="shared" si="56"/>
        <v>52224.550600000002</v>
      </c>
      <c r="D614" t="str">
        <f t="shared" si="57"/>
        <v>vis</v>
      </c>
      <c r="E614">
        <f>VLOOKUP(C614,Active!C$21:E$971,3,FALSE)</f>
        <v>32849.029074171398</v>
      </c>
      <c r="F614" s="14" t="s">
        <v>237</v>
      </c>
      <c r="G614" t="str">
        <f t="shared" si="58"/>
        <v>52224.5506</v>
      </c>
      <c r="H614" s="26">
        <f t="shared" si="59"/>
        <v>32849</v>
      </c>
      <c r="I614" s="72" t="s">
        <v>1709</v>
      </c>
      <c r="J614" s="73" t="s">
        <v>1710</v>
      </c>
      <c r="K614" s="72">
        <v>32849</v>
      </c>
      <c r="L614" s="72" t="s">
        <v>1711</v>
      </c>
      <c r="M614" s="73" t="s">
        <v>654</v>
      </c>
      <c r="N614" s="73" t="s">
        <v>714</v>
      </c>
      <c r="O614" s="74" t="s">
        <v>1684</v>
      </c>
      <c r="P614" s="74" t="s">
        <v>182</v>
      </c>
    </row>
    <row r="615" spans="1:16">
      <c r="A615" s="26" t="str">
        <f t="shared" si="54"/>
        <v> AOEB 7 </v>
      </c>
      <c r="B615" s="14" t="str">
        <f t="shared" si="55"/>
        <v>I</v>
      </c>
      <c r="C615" s="26">
        <f t="shared" si="56"/>
        <v>52224.550999999999</v>
      </c>
      <c r="D615" t="str">
        <f t="shared" si="57"/>
        <v>vis</v>
      </c>
      <c r="E615">
        <f>VLOOKUP(C615,Active!C$21:E$971,3,FALSE)</f>
        <v>32849.029777167736</v>
      </c>
      <c r="F615" s="14" t="s">
        <v>237</v>
      </c>
      <c r="G615" t="str">
        <f t="shared" si="58"/>
        <v>52224.551</v>
      </c>
      <c r="H615" s="26">
        <f t="shared" si="59"/>
        <v>32849</v>
      </c>
      <c r="I615" s="72" t="s">
        <v>1712</v>
      </c>
      <c r="J615" s="73" t="s">
        <v>1713</v>
      </c>
      <c r="K615" s="72">
        <v>32849</v>
      </c>
      <c r="L615" s="72" t="s">
        <v>727</v>
      </c>
      <c r="M615" s="73" t="s">
        <v>241</v>
      </c>
      <c r="N615" s="73"/>
      <c r="O615" s="74" t="s">
        <v>388</v>
      </c>
      <c r="P615" s="74" t="s">
        <v>182</v>
      </c>
    </row>
    <row r="616" spans="1:16">
      <c r="A616" s="26" t="str">
        <f t="shared" si="54"/>
        <v> AOEB 7 </v>
      </c>
      <c r="B616" s="14" t="str">
        <f t="shared" si="55"/>
        <v>I</v>
      </c>
      <c r="C616" s="26">
        <f t="shared" si="56"/>
        <v>52253.563000000002</v>
      </c>
      <c r="D616" t="str">
        <f t="shared" si="57"/>
        <v>vis</v>
      </c>
      <c r="E616">
        <f>VLOOKUP(C616,Active!C$21:E$971,3,FALSE)</f>
        <v>32900.018102155926</v>
      </c>
      <c r="F616" s="14" t="s">
        <v>237</v>
      </c>
      <c r="G616" t="str">
        <f t="shared" si="58"/>
        <v>52253.563</v>
      </c>
      <c r="H616" s="26">
        <f t="shared" si="59"/>
        <v>32900</v>
      </c>
      <c r="I616" s="72" t="s">
        <v>1714</v>
      </c>
      <c r="J616" s="73" t="s">
        <v>1715</v>
      </c>
      <c r="K616" s="72">
        <v>32900</v>
      </c>
      <c r="L616" s="72" t="s">
        <v>458</v>
      </c>
      <c r="M616" s="73" t="s">
        <v>241</v>
      </c>
      <c r="N616" s="73"/>
      <c r="O616" s="74" t="s">
        <v>378</v>
      </c>
      <c r="P616" s="74" t="s">
        <v>182</v>
      </c>
    </row>
    <row r="617" spans="1:16">
      <c r="A617" s="26" t="str">
        <f t="shared" si="54"/>
        <v> AOEB 10 </v>
      </c>
      <c r="B617" s="14" t="str">
        <f t="shared" si="55"/>
        <v>I</v>
      </c>
      <c r="C617" s="26">
        <f t="shared" si="56"/>
        <v>52469.789299999997</v>
      </c>
      <c r="D617" t="str">
        <f t="shared" si="57"/>
        <v>vis</v>
      </c>
      <c r="E617">
        <f>VLOOKUP(C617,Active!C$21:E$971,3,FALSE)</f>
        <v>33280.03384927407</v>
      </c>
      <c r="F617" s="14" t="s">
        <v>237</v>
      </c>
      <c r="G617" t="str">
        <f t="shared" si="58"/>
        <v>52469.7893</v>
      </c>
      <c r="H617" s="26">
        <f t="shared" si="59"/>
        <v>33280</v>
      </c>
      <c r="I617" s="72" t="s">
        <v>1716</v>
      </c>
      <c r="J617" s="73" t="s">
        <v>1717</v>
      </c>
      <c r="K617" s="72">
        <v>33280</v>
      </c>
      <c r="L617" s="72" t="s">
        <v>1718</v>
      </c>
      <c r="M617" s="73" t="s">
        <v>654</v>
      </c>
      <c r="N617" s="73" t="s">
        <v>714</v>
      </c>
      <c r="O617" s="74" t="s">
        <v>378</v>
      </c>
      <c r="P617" s="74" t="s">
        <v>184</v>
      </c>
    </row>
    <row r="618" spans="1:16">
      <c r="A618" s="26" t="str">
        <f t="shared" si="54"/>
        <v>VSB 40 </v>
      </c>
      <c r="B618" s="14" t="str">
        <f t="shared" si="55"/>
        <v>I</v>
      </c>
      <c r="C618" s="26">
        <f t="shared" si="56"/>
        <v>52493.118900000001</v>
      </c>
      <c r="D618" t="str">
        <f t="shared" si="57"/>
        <v>vis</v>
      </c>
      <c r="E618">
        <f>VLOOKUP(C618,Active!C$21:E$971,3,FALSE)</f>
        <v>33321.035408168478</v>
      </c>
      <c r="F618" s="14" t="s">
        <v>237</v>
      </c>
      <c r="G618" t="str">
        <f t="shared" si="58"/>
        <v>52493.1189</v>
      </c>
      <c r="H618" s="26">
        <f t="shared" si="59"/>
        <v>33321</v>
      </c>
      <c r="I618" s="72" t="s">
        <v>1719</v>
      </c>
      <c r="J618" s="73" t="s">
        <v>1720</v>
      </c>
      <c r="K618" s="72">
        <v>33321</v>
      </c>
      <c r="L618" s="72" t="s">
        <v>1721</v>
      </c>
      <c r="M618" s="73" t="s">
        <v>601</v>
      </c>
      <c r="N618" s="73" t="s">
        <v>739</v>
      </c>
      <c r="O618" s="74" t="s">
        <v>1722</v>
      </c>
      <c r="P618" s="75" t="s">
        <v>185</v>
      </c>
    </row>
    <row r="619" spans="1:16">
      <c r="A619" s="26" t="str">
        <f t="shared" si="54"/>
        <v> AOEB 10 </v>
      </c>
      <c r="B619" s="14" t="str">
        <f t="shared" si="55"/>
        <v>I</v>
      </c>
      <c r="C619" s="26">
        <f t="shared" si="56"/>
        <v>52497.667999999998</v>
      </c>
      <c r="D619" t="str">
        <f t="shared" si="57"/>
        <v>vis</v>
      </c>
      <c r="E619">
        <f>VLOOKUP(C619,Active!C$21:E$971,3,FALSE)</f>
        <v>33329.030409864448</v>
      </c>
      <c r="F619" s="14" t="s">
        <v>237</v>
      </c>
      <c r="G619" t="str">
        <f t="shared" si="58"/>
        <v>52497.668</v>
      </c>
      <c r="H619" s="26">
        <f t="shared" si="59"/>
        <v>33329</v>
      </c>
      <c r="I619" s="72" t="s">
        <v>1723</v>
      </c>
      <c r="J619" s="73" t="s">
        <v>1724</v>
      </c>
      <c r="K619" s="72">
        <v>33329</v>
      </c>
      <c r="L619" s="72" t="s">
        <v>727</v>
      </c>
      <c r="M619" s="73" t="s">
        <v>241</v>
      </c>
      <c r="N619" s="73"/>
      <c r="O619" s="74" t="s">
        <v>455</v>
      </c>
      <c r="P619" s="74" t="s">
        <v>184</v>
      </c>
    </row>
    <row r="620" spans="1:16">
      <c r="A620" s="26" t="str">
        <f t="shared" si="54"/>
        <v> AOEB 10 </v>
      </c>
      <c r="B620" s="14" t="str">
        <f t="shared" si="55"/>
        <v>I</v>
      </c>
      <c r="C620" s="26">
        <f t="shared" si="56"/>
        <v>52518.7235</v>
      </c>
      <c r="D620" t="str">
        <f t="shared" si="57"/>
        <v>vis</v>
      </c>
      <c r="E620">
        <f>VLOOKUP(C620,Active!C$21:E$971,3,FALSE)</f>
        <v>33366.035258781747</v>
      </c>
      <c r="F620" s="14" t="s">
        <v>237</v>
      </c>
      <c r="G620" t="str">
        <f t="shared" si="58"/>
        <v>52518.7235</v>
      </c>
      <c r="H620" s="26">
        <f t="shared" si="59"/>
        <v>33366</v>
      </c>
      <c r="I620" s="72" t="s">
        <v>1725</v>
      </c>
      <c r="J620" s="73" t="s">
        <v>1726</v>
      </c>
      <c r="K620" s="72">
        <v>33366</v>
      </c>
      <c r="L620" s="72" t="s">
        <v>1721</v>
      </c>
      <c r="M620" s="73" t="s">
        <v>654</v>
      </c>
      <c r="N620" s="73" t="s">
        <v>714</v>
      </c>
      <c r="O620" s="74" t="s">
        <v>378</v>
      </c>
      <c r="P620" s="74" t="s">
        <v>184</v>
      </c>
    </row>
    <row r="621" spans="1:16">
      <c r="A621" s="26" t="str">
        <f t="shared" si="54"/>
        <v> AOEB 10 </v>
      </c>
      <c r="B621" s="14" t="str">
        <f t="shared" si="55"/>
        <v>I</v>
      </c>
      <c r="C621" s="26">
        <f t="shared" si="56"/>
        <v>52811.752699999997</v>
      </c>
      <c r="D621" t="str">
        <f t="shared" si="57"/>
        <v>vis</v>
      </c>
      <c r="E621">
        <f>VLOOKUP(C621,Active!C$21:E$971,3,FALSE)</f>
        <v>33881.031401089298</v>
      </c>
      <c r="F621" s="14" t="s">
        <v>237</v>
      </c>
      <c r="G621" t="str">
        <f t="shared" si="58"/>
        <v>52811.7527</v>
      </c>
      <c r="H621" s="26">
        <f t="shared" si="59"/>
        <v>33881</v>
      </c>
      <c r="I621" s="72" t="s">
        <v>1727</v>
      </c>
      <c r="J621" s="73" t="s">
        <v>1728</v>
      </c>
      <c r="K621" s="72">
        <v>33881</v>
      </c>
      <c r="L621" s="72" t="s">
        <v>766</v>
      </c>
      <c r="M621" s="73" t="s">
        <v>654</v>
      </c>
      <c r="N621" s="73" t="s">
        <v>714</v>
      </c>
      <c r="O621" s="74" t="s">
        <v>378</v>
      </c>
      <c r="P621" s="74" t="s">
        <v>184</v>
      </c>
    </row>
    <row r="622" spans="1:16">
      <c r="A622" s="26" t="str">
        <f t="shared" si="54"/>
        <v> AOEB 10 </v>
      </c>
      <c r="B622" s="14" t="str">
        <f t="shared" si="55"/>
        <v>I</v>
      </c>
      <c r="C622" s="26">
        <f t="shared" si="56"/>
        <v>52902.791299999997</v>
      </c>
      <c r="D622" t="str">
        <f t="shared" si="57"/>
        <v>vis</v>
      </c>
      <c r="E622">
        <f>VLOOKUP(C622,Active!C$21:E$971,3,FALSE)</f>
        <v>34041.030908991852</v>
      </c>
      <c r="F622" s="14" t="s">
        <v>237</v>
      </c>
      <c r="G622" t="str">
        <f t="shared" si="58"/>
        <v>52902.7913</v>
      </c>
      <c r="H622" s="26">
        <f t="shared" si="59"/>
        <v>34041</v>
      </c>
      <c r="I622" s="72" t="s">
        <v>1729</v>
      </c>
      <c r="J622" s="73" t="s">
        <v>1730</v>
      </c>
      <c r="K622" s="72">
        <v>34041</v>
      </c>
      <c r="L622" s="72" t="s">
        <v>1731</v>
      </c>
      <c r="M622" s="73" t="s">
        <v>654</v>
      </c>
      <c r="N622" s="73" t="s">
        <v>714</v>
      </c>
      <c r="O622" s="74" t="s">
        <v>378</v>
      </c>
      <c r="P622" s="74" t="s">
        <v>184</v>
      </c>
    </row>
    <row r="623" spans="1:16">
      <c r="A623" s="26" t="str">
        <f t="shared" si="54"/>
        <v> AOEB 10 </v>
      </c>
      <c r="B623" s="14" t="str">
        <f t="shared" si="55"/>
        <v>I</v>
      </c>
      <c r="C623" s="26">
        <f t="shared" si="56"/>
        <v>52934.654799999997</v>
      </c>
      <c r="D623" t="str">
        <f t="shared" si="57"/>
        <v>vis</v>
      </c>
      <c r="E623">
        <f>VLOOKUP(C623,Active!C$21:E$971,3,FALSE)</f>
        <v>34097.03071918284</v>
      </c>
      <c r="F623" s="14" t="s">
        <v>237</v>
      </c>
      <c r="G623" t="str">
        <f t="shared" si="58"/>
        <v>52934.6548</v>
      </c>
      <c r="H623" s="26">
        <f t="shared" si="59"/>
        <v>34097</v>
      </c>
      <c r="I623" s="72" t="s">
        <v>1732</v>
      </c>
      <c r="J623" s="73" t="s">
        <v>746</v>
      </c>
      <c r="K623" s="72">
        <v>34097</v>
      </c>
      <c r="L623" s="72" t="s">
        <v>1733</v>
      </c>
      <c r="M623" s="73" t="s">
        <v>654</v>
      </c>
      <c r="N623" s="73" t="s">
        <v>714</v>
      </c>
      <c r="O623" s="74" t="s">
        <v>1684</v>
      </c>
      <c r="P623" s="74" t="s">
        <v>184</v>
      </c>
    </row>
    <row r="624" spans="1:16">
      <c r="A624" s="26" t="str">
        <f t="shared" si="54"/>
        <v> AOEB 10 </v>
      </c>
      <c r="B624" s="14" t="str">
        <f t="shared" si="55"/>
        <v>I</v>
      </c>
      <c r="C624" s="26">
        <f t="shared" si="56"/>
        <v>53239.635999999999</v>
      </c>
      <c r="D624" t="str">
        <f t="shared" si="57"/>
        <v>vis</v>
      </c>
      <c r="E624">
        <f>VLOOKUP(C624,Active!C$21:E$971,3,FALSE)</f>
        <v>34633.032392314148</v>
      </c>
      <c r="F624" s="14" t="s">
        <v>237</v>
      </c>
      <c r="G624" t="str">
        <f t="shared" si="58"/>
        <v>53239.636</v>
      </c>
      <c r="H624" s="26">
        <f t="shared" si="59"/>
        <v>34633</v>
      </c>
      <c r="I624" s="72" t="s">
        <v>1734</v>
      </c>
      <c r="J624" s="73" t="s">
        <v>1735</v>
      </c>
      <c r="K624" s="72">
        <v>34633</v>
      </c>
      <c r="L624" s="72" t="s">
        <v>695</v>
      </c>
      <c r="M624" s="73" t="s">
        <v>241</v>
      </c>
      <c r="N624" s="73"/>
      <c r="O624" s="74" t="s">
        <v>455</v>
      </c>
      <c r="P624" s="74" t="s">
        <v>184</v>
      </c>
    </row>
    <row r="625" spans="1:16">
      <c r="A625" s="26" t="str">
        <f t="shared" si="54"/>
        <v> AOEB 10 </v>
      </c>
      <c r="B625" s="14" t="str">
        <f t="shared" si="55"/>
        <v>I</v>
      </c>
      <c r="C625" s="26">
        <f t="shared" si="56"/>
        <v>53239.6371</v>
      </c>
      <c r="D625" t="str">
        <f t="shared" si="57"/>
        <v>vis</v>
      </c>
      <c r="E625">
        <f>VLOOKUP(C625,Active!C$21:E$971,3,FALSE)</f>
        <v>34633.034325554101</v>
      </c>
      <c r="F625" s="14" t="s">
        <v>237</v>
      </c>
      <c r="G625" t="str">
        <f t="shared" si="58"/>
        <v>53239.6371</v>
      </c>
      <c r="H625" s="26">
        <f t="shared" si="59"/>
        <v>34633</v>
      </c>
      <c r="I625" s="72" t="s">
        <v>1736</v>
      </c>
      <c r="J625" s="73" t="s">
        <v>1737</v>
      </c>
      <c r="K625" s="72">
        <v>34633</v>
      </c>
      <c r="L625" s="72" t="s">
        <v>1738</v>
      </c>
      <c r="M625" s="73" t="s">
        <v>654</v>
      </c>
      <c r="N625" s="73" t="s">
        <v>714</v>
      </c>
      <c r="O625" s="74" t="s">
        <v>795</v>
      </c>
      <c r="P625" s="74" t="s">
        <v>184</v>
      </c>
    </row>
    <row r="626" spans="1:16">
      <c r="A626" s="26" t="str">
        <f t="shared" si="54"/>
        <v> AOEB 10 </v>
      </c>
      <c r="B626" s="14" t="str">
        <f t="shared" si="55"/>
        <v>I</v>
      </c>
      <c r="C626" s="26">
        <f t="shared" si="56"/>
        <v>53265.808700000001</v>
      </c>
      <c r="D626" t="str">
        <f t="shared" si="57"/>
        <v>vis</v>
      </c>
      <c r="E626">
        <f>VLOOKUP(C626,Active!C$21:E$971,3,FALSE)</f>
        <v>34679.030673488087</v>
      </c>
      <c r="F626" s="14" t="s">
        <v>237</v>
      </c>
      <c r="G626" t="str">
        <f t="shared" si="58"/>
        <v>53265.8087</v>
      </c>
      <c r="H626" s="26">
        <f t="shared" si="59"/>
        <v>34679</v>
      </c>
      <c r="I626" s="72" t="s">
        <v>1739</v>
      </c>
      <c r="J626" s="73" t="s">
        <v>1740</v>
      </c>
      <c r="K626" s="72">
        <v>34679</v>
      </c>
      <c r="L626" s="72" t="s">
        <v>1733</v>
      </c>
      <c r="M626" s="73" t="s">
        <v>654</v>
      </c>
      <c r="N626" s="73" t="s">
        <v>714</v>
      </c>
      <c r="O626" s="74" t="s">
        <v>378</v>
      </c>
      <c r="P626" s="74" t="s">
        <v>184</v>
      </c>
    </row>
    <row r="627" spans="1:16">
      <c r="A627" s="26" t="str">
        <f t="shared" si="54"/>
        <v> AOEB 10 </v>
      </c>
      <c r="B627" s="14" t="str">
        <f t="shared" si="55"/>
        <v>I</v>
      </c>
      <c r="C627" s="26">
        <f t="shared" si="56"/>
        <v>53309.620999999999</v>
      </c>
      <c r="D627" t="str">
        <f t="shared" si="57"/>
        <v>vis</v>
      </c>
      <c r="E627">
        <f>VLOOKUP(C627,Active!C$21:E$971,3,FALSE)</f>
        <v>34756.030390532047</v>
      </c>
      <c r="F627" s="14" t="s">
        <v>237</v>
      </c>
      <c r="G627" t="str">
        <f t="shared" si="58"/>
        <v>53309.6210</v>
      </c>
      <c r="H627" s="26">
        <f t="shared" si="59"/>
        <v>34756</v>
      </c>
      <c r="I627" s="72" t="s">
        <v>1741</v>
      </c>
      <c r="J627" s="73" t="s">
        <v>1742</v>
      </c>
      <c r="K627" s="72">
        <v>34756</v>
      </c>
      <c r="L627" s="72" t="s">
        <v>747</v>
      </c>
      <c r="M627" s="73" t="s">
        <v>654</v>
      </c>
      <c r="N627" s="73" t="s">
        <v>714</v>
      </c>
      <c r="O627" s="74" t="s">
        <v>1684</v>
      </c>
      <c r="P627" s="74" t="s">
        <v>184</v>
      </c>
    </row>
    <row r="628" spans="1:16">
      <c r="A628" s="26" t="str">
        <f t="shared" si="54"/>
        <v> AOEB 10 </v>
      </c>
      <c r="B628" s="14" t="str">
        <f t="shared" si="55"/>
        <v>I</v>
      </c>
      <c r="C628" s="26">
        <f t="shared" si="56"/>
        <v>53321.569499999998</v>
      </c>
      <c r="D628" t="str">
        <f t="shared" si="57"/>
        <v>vis</v>
      </c>
      <c r="E628">
        <f>VLOOKUP(C628,Active!C$21:E$971,3,FALSE)</f>
        <v>34777.029770137771</v>
      </c>
      <c r="F628" s="14" t="s">
        <v>237</v>
      </c>
      <c r="G628" t="str">
        <f t="shared" si="58"/>
        <v>53321.5695</v>
      </c>
      <c r="H628" s="26">
        <f t="shared" si="59"/>
        <v>34777</v>
      </c>
      <c r="I628" s="72" t="s">
        <v>1743</v>
      </c>
      <c r="J628" s="73" t="s">
        <v>1744</v>
      </c>
      <c r="K628" s="72">
        <v>34777</v>
      </c>
      <c r="L628" s="72" t="s">
        <v>757</v>
      </c>
      <c r="M628" s="73" t="s">
        <v>654</v>
      </c>
      <c r="N628" s="73" t="s">
        <v>714</v>
      </c>
      <c r="O628" s="74" t="s">
        <v>378</v>
      </c>
      <c r="P628" s="74" t="s">
        <v>184</v>
      </c>
    </row>
    <row r="629" spans="1:16">
      <c r="A629" s="26" t="str">
        <f t="shared" si="54"/>
        <v> AOEB 10 </v>
      </c>
      <c r="B629" s="14" t="str">
        <f t="shared" si="55"/>
        <v>I</v>
      </c>
      <c r="C629" s="26">
        <f t="shared" si="56"/>
        <v>53342.623</v>
      </c>
      <c r="D629" t="str">
        <f t="shared" si="57"/>
        <v>vis</v>
      </c>
      <c r="E629">
        <f>VLOOKUP(C629,Active!C$21:E$971,3,FALSE)</f>
        <v>34814.031104073343</v>
      </c>
      <c r="F629" s="14" t="s">
        <v>237</v>
      </c>
      <c r="G629" t="str">
        <f t="shared" si="58"/>
        <v>53342.623</v>
      </c>
      <c r="H629" s="26">
        <f t="shared" si="59"/>
        <v>34814</v>
      </c>
      <c r="I629" s="72" t="s">
        <v>1745</v>
      </c>
      <c r="J629" s="73" t="s">
        <v>1746</v>
      </c>
      <c r="K629" s="72" t="s">
        <v>1747</v>
      </c>
      <c r="L629" s="72" t="s">
        <v>695</v>
      </c>
      <c r="M629" s="73" t="s">
        <v>654</v>
      </c>
      <c r="N629" s="73" t="s">
        <v>714</v>
      </c>
      <c r="O629" s="74" t="s">
        <v>497</v>
      </c>
      <c r="P629" s="74" t="s">
        <v>184</v>
      </c>
    </row>
    <row r="630" spans="1:16">
      <c r="A630" s="26" t="str">
        <f t="shared" si="54"/>
        <v> AOEB 10 </v>
      </c>
      <c r="B630" s="14" t="str">
        <f t="shared" si="55"/>
        <v>I</v>
      </c>
      <c r="C630" s="26">
        <f t="shared" si="56"/>
        <v>53540.632299999997</v>
      </c>
      <c r="D630" t="str">
        <f t="shared" si="57"/>
        <v>vis</v>
      </c>
      <c r="E630">
        <f>VLOOKUP(C630,Active!C$21:E$971,3,FALSE)</f>
        <v>35162.030640095749</v>
      </c>
      <c r="F630" s="14" t="s">
        <v>237</v>
      </c>
      <c r="G630" t="str">
        <f t="shared" si="58"/>
        <v>53540.6323</v>
      </c>
      <c r="H630" s="26">
        <f t="shared" si="59"/>
        <v>35162</v>
      </c>
      <c r="I630" s="72" t="s">
        <v>1748</v>
      </c>
      <c r="J630" s="73" t="s">
        <v>1749</v>
      </c>
      <c r="K630" s="72" t="s">
        <v>1750</v>
      </c>
      <c r="L630" s="72" t="s">
        <v>754</v>
      </c>
      <c r="M630" s="73" t="s">
        <v>654</v>
      </c>
      <c r="N630" s="73" t="s">
        <v>714</v>
      </c>
      <c r="O630" s="74" t="s">
        <v>378</v>
      </c>
      <c r="P630" s="74" t="s">
        <v>184</v>
      </c>
    </row>
    <row r="631" spans="1:16">
      <c r="A631" s="26" t="str">
        <f t="shared" si="54"/>
        <v> AOEB 10 </v>
      </c>
      <c r="B631" s="14" t="str">
        <f t="shared" si="55"/>
        <v>I</v>
      </c>
      <c r="C631" s="26">
        <f t="shared" si="56"/>
        <v>53553.714</v>
      </c>
      <c r="D631" t="str">
        <f t="shared" si="57"/>
        <v>vis</v>
      </c>
      <c r="E631">
        <f>VLOOKUP(C631,Active!C$21:E$971,3,FALSE)</f>
        <v>35185.021608350195</v>
      </c>
      <c r="F631" s="14" t="s">
        <v>237</v>
      </c>
      <c r="G631" t="str">
        <f t="shared" si="58"/>
        <v>53553.714</v>
      </c>
      <c r="H631" s="26">
        <f t="shared" si="59"/>
        <v>35185</v>
      </c>
      <c r="I631" s="72" t="s">
        <v>1751</v>
      </c>
      <c r="J631" s="73" t="s">
        <v>1752</v>
      </c>
      <c r="K631" s="72" t="s">
        <v>1753</v>
      </c>
      <c r="L631" s="72" t="s">
        <v>270</v>
      </c>
      <c r="M631" s="73" t="s">
        <v>241</v>
      </c>
      <c r="N631" s="73"/>
      <c r="O631" s="74" t="s">
        <v>455</v>
      </c>
      <c r="P631" s="74" t="s">
        <v>184</v>
      </c>
    </row>
    <row r="632" spans="1:16">
      <c r="A632" s="26" t="str">
        <f t="shared" si="54"/>
        <v> AOEB 10 </v>
      </c>
      <c r="B632" s="14" t="str">
        <f t="shared" si="55"/>
        <v>I</v>
      </c>
      <c r="C632" s="26">
        <f t="shared" si="56"/>
        <v>53603.789299999997</v>
      </c>
      <c r="D632" t="str">
        <f t="shared" si="57"/>
        <v>vis</v>
      </c>
      <c r="E632">
        <f>VLOOKUP(C632,Active!C$21:E$971,3,FALSE)</f>
        <v>35273.028490684417</v>
      </c>
      <c r="F632" s="14" t="s">
        <v>237</v>
      </c>
      <c r="G632" t="str">
        <f t="shared" si="58"/>
        <v>53603.7893</v>
      </c>
      <c r="H632" s="26">
        <f t="shared" si="59"/>
        <v>35273</v>
      </c>
      <c r="I632" s="72" t="s">
        <v>1754</v>
      </c>
      <c r="J632" s="73" t="s">
        <v>1755</v>
      </c>
      <c r="K632" s="72" t="s">
        <v>1756</v>
      </c>
      <c r="L632" s="72" t="s">
        <v>817</v>
      </c>
      <c r="M632" s="73" t="s">
        <v>654</v>
      </c>
      <c r="N632" s="73" t="s">
        <v>714</v>
      </c>
      <c r="O632" s="74" t="s">
        <v>378</v>
      </c>
      <c r="P632" s="74" t="s">
        <v>184</v>
      </c>
    </row>
    <row r="633" spans="1:16">
      <c r="A633" s="26" t="str">
        <f t="shared" si="54"/>
        <v> AOEB 12 </v>
      </c>
      <c r="B633" s="14" t="str">
        <f t="shared" si="55"/>
        <v>I</v>
      </c>
      <c r="C633" s="26">
        <f t="shared" si="56"/>
        <v>53676.620999999999</v>
      </c>
      <c r="D633" t="str">
        <f t="shared" si="57"/>
        <v>vis</v>
      </c>
      <c r="E633">
        <f>VLOOKUP(C633,Active!C$21:E$971,3,FALSE)</f>
        <v>35401.029538148978</v>
      </c>
      <c r="F633" s="14" t="s">
        <v>237</v>
      </c>
      <c r="G633" t="str">
        <f t="shared" si="58"/>
        <v>53676.621</v>
      </c>
      <c r="H633" s="26">
        <f t="shared" si="59"/>
        <v>35401</v>
      </c>
      <c r="I633" s="72" t="s">
        <v>1757</v>
      </c>
      <c r="J633" s="73" t="s">
        <v>1758</v>
      </c>
      <c r="K633" s="72" t="s">
        <v>1759</v>
      </c>
      <c r="L633" s="72" t="s">
        <v>727</v>
      </c>
      <c r="M633" s="73" t="s">
        <v>654</v>
      </c>
      <c r="N633" s="73" t="s">
        <v>714</v>
      </c>
      <c r="O633" s="74" t="s">
        <v>497</v>
      </c>
      <c r="P633" s="74" t="s">
        <v>190</v>
      </c>
    </row>
    <row r="634" spans="1:16">
      <c r="A634" s="26" t="str">
        <f t="shared" si="54"/>
        <v> AOEB 12 </v>
      </c>
      <c r="B634" s="14" t="str">
        <f t="shared" si="55"/>
        <v>I</v>
      </c>
      <c r="C634" s="26">
        <f t="shared" si="56"/>
        <v>53932.669300000001</v>
      </c>
      <c r="D634" t="str">
        <f t="shared" si="57"/>
        <v>vis</v>
      </c>
      <c r="E634">
        <f>VLOOKUP(C634,Active!C$21:E$971,3,FALSE)</f>
        <v>35851.032086510742</v>
      </c>
      <c r="F634" s="14" t="s">
        <v>237</v>
      </c>
      <c r="G634" t="str">
        <f t="shared" si="58"/>
        <v>53932.6693</v>
      </c>
      <c r="H634" s="26">
        <f t="shared" si="59"/>
        <v>35851</v>
      </c>
      <c r="I634" s="72" t="s">
        <v>1760</v>
      </c>
      <c r="J634" s="73" t="s">
        <v>1761</v>
      </c>
      <c r="K634" s="72" t="s">
        <v>1762</v>
      </c>
      <c r="L634" s="72" t="s">
        <v>1763</v>
      </c>
      <c r="M634" s="73" t="s">
        <v>654</v>
      </c>
      <c r="N634" s="73" t="s">
        <v>714</v>
      </c>
      <c r="O634" s="74" t="s">
        <v>378</v>
      </c>
      <c r="P634" s="74" t="s">
        <v>190</v>
      </c>
    </row>
    <row r="635" spans="1:16">
      <c r="A635" s="26" t="str">
        <f t="shared" si="54"/>
        <v>VSB 45 </v>
      </c>
      <c r="B635" s="14" t="str">
        <f t="shared" si="55"/>
        <v>I</v>
      </c>
      <c r="C635" s="26">
        <f t="shared" si="56"/>
        <v>54029.964999999997</v>
      </c>
      <c r="D635" t="str">
        <f t="shared" si="57"/>
        <v>vis</v>
      </c>
      <c r="E635">
        <f>VLOOKUP(C635,Active!C$21:E$971,3,FALSE)</f>
        <v>36022.028390507439</v>
      </c>
      <c r="F635" s="14" t="s">
        <v>237</v>
      </c>
      <c r="G635" t="str">
        <f t="shared" si="58"/>
        <v>54029.965</v>
      </c>
      <c r="H635" s="26">
        <f t="shared" si="59"/>
        <v>36022</v>
      </c>
      <c r="I635" s="72" t="s">
        <v>1764</v>
      </c>
      <c r="J635" s="73" t="s">
        <v>1765</v>
      </c>
      <c r="K635" s="72" t="s">
        <v>1766</v>
      </c>
      <c r="L635" s="72" t="s">
        <v>718</v>
      </c>
      <c r="M635" s="73" t="s">
        <v>241</v>
      </c>
      <c r="N635" s="73"/>
      <c r="O635" s="74" t="s">
        <v>1767</v>
      </c>
      <c r="P635" s="75" t="s">
        <v>191</v>
      </c>
    </row>
    <row r="636" spans="1:16">
      <c r="A636" s="26" t="str">
        <f t="shared" si="54"/>
        <v>VSB 45 </v>
      </c>
      <c r="B636" s="14" t="str">
        <f t="shared" si="55"/>
        <v>I</v>
      </c>
      <c r="C636" s="26">
        <f t="shared" si="56"/>
        <v>54033.95</v>
      </c>
      <c r="D636" t="str">
        <f t="shared" si="57"/>
        <v>vis</v>
      </c>
      <c r="E636">
        <f>VLOOKUP(C636,Active!C$21:E$971,3,FALSE)</f>
        <v>36029.031991606222</v>
      </c>
      <c r="F636" s="14" t="s">
        <v>237</v>
      </c>
      <c r="G636" t="str">
        <f t="shared" si="58"/>
        <v>54033.950</v>
      </c>
      <c r="H636" s="26">
        <f t="shared" si="59"/>
        <v>36029</v>
      </c>
      <c r="I636" s="72" t="s">
        <v>1768</v>
      </c>
      <c r="J636" s="73" t="s">
        <v>1769</v>
      </c>
      <c r="K636" s="72" t="s">
        <v>1770</v>
      </c>
      <c r="L636" s="72" t="s">
        <v>695</v>
      </c>
      <c r="M636" s="73" t="s">
        <v>241</v>
      </c>
      <c r="N636" s="73"/>
      <c r="O636" s="74" t="s">
        <v>1767</v>
      </c>
      <c r="P636" s="75" t="s">
        <v>191</v>
      </c>
    </row>
    <row r="637" spans="1:16">
      <c r="A637" s="26" t="str">
        <f t="shared" si="54"/>
        <v> AOEB 12 </v>
      </c>
      <c r="B637" s="14" t="str">
        <f t="shared" si="55"/>
        <v>I</v>
      </c>
      <c r="C637" s="26">
        <f t="shared" si="56"/>
        <v>54267.803699999997</v>
      </c>
      <c r="D637" t="str">
        <f t="shared" si="57"/>
        <v>vis</v>
      </c>
      <c r="E637">
        <f>VLOOKUP(C637,Active!C$21:E$971,3,FALSE)</f>
        <v>36440.027733205854</v>
      </c>
      <c r="F637" s="14" t="s">
        <v>237</v>
      </c>
      <c r="G637" t="str">
        <f t="shared" si="58"/>
        <v>54267.8037</v>
      </c>
      <c r="H637" s="26">
        <f t="shared" si="59"/>
        <v>36440</v>
      </c>
      <c r="I637" s="72" t="s">
        <v>1771</v>
      </c>
      <c r="J637" s="73" t="s">
        <v>1772</v>
      </c>
      <c r="K637" s="72" t="s">
        <v>1773</v>
      </c>
      <c r="L637" s="72" t="s">
        <v>1652</v>
      </c>
      <c r="M637" s="73" t="s">
        <v>654</v>
      </c>
      <c r="N637" s="73" t="s">
        <v>714</v>
      </c>
      <c r="O637" s="74" t="s">
        <v>378</v>
      </c>
      <c r="P637" s="74" t="s">
        <v>190</v>
      </c>
    </row>
    <row r="638" spans="1:16">
      <c r="A638" s="26" t="str">
        <f t="shared" si="54"/>
        <v>BAVM 193 </v>
      </c>
      <c r="B638" s="14" t="str">
        <f t="shared" si="55"/>
        <v>I</v>
      </c>
      <c r="C638" s="26">
        <f t="shared" si="56"/>
        <v>54338.360800000002</v>
      </c>
      <c r="D638" t="str">
        <f t="shared" si="57"/>
        <v>vis</v>
      </c>
      <c r="E638">
        <f>VLOOKUP(C638,Active!C$21:E$971,3,FALSE)</f>
        <v>36564.031191947892</v>
      </c>
      <c r="F638" s="14" t="s">
        <v>237</v>
      </c>
      <c r="G638" t="str">
        <f t="shared" si="58"/>
        <v>54338.3608</v>
      </c>
      <c r="H638" s="26">
        <f t="shared" si="59"/>
        <v>36564</v>
      </c>
      <c r="I638" s="72" t="s">
        <v>1774</v>
      </c>
      <c r="J638" s="73" t="s">
        <v>1775</v>
      </c>
      <c r="K638" s="72" t="s">
        <v>1776</v>
      </c>
      <c r="L638" s="72" t="s">
        <v>744</v>
      </c>
      <c r="M638" s="73" t="s">
        <v>654</v>
      </c>
      <c r="N638" s="73" t="s">
        <v>760</v>
      </c>
      <c r="O638" s="74" t="s">
        <v>778</v>
      </c>
      <c r="P638" s="75" t="s">
        <v>192</v>
      </c>
    </row>
    <row r="639" spans="1:16">
      <c r="A639" s="26" t="str">
        <f t="shared" si="54"/>
        <v>BAVM 193 </v>
      </c>
      <c r="B639" s="14" t="str">
        <f t="shared" si="55"/>
        <v>I</v>
      </c>
      <c r="C639" s="26">
        <f t="shared" si="56"/>
        <v>54359.411699999997</v>
      </c>
      <c r="D639" t="str">
        <f t="shared" si="57"/>
        <v>vis</v>
      </c>
      <c r="E639">
        <f>VLOOKUP(C639,Active!C$21:E$971,3,FALSE)</f>
        <v>36601.027956407197</v>
      </c>
      <c r="F639" s="14" t="s">
        <v>237</v>
      </c>
      <c r="G639" t="str">
        <f t="shared" si="58"/>
        <v>54359.4117</v>
      </c>
      <c r="H639" s="26">
        <f t="shared" si="59"/>
        <v>36601</v>
      </c>
      <c r="I639" s="72" t="s">
        <v>1777</v>
      </c>
      <c r="J639" s="73" t="s">
        <v>1778</v>
      </c>
      <c r="K639" s="72" t="s">
        <v>1779</v>
      </c>
      <c r="L639" s="72" t="s">
        <v>805</v>
      </c>
      <c r="M639" s="73" t="s">
        <v>654</v>
      </c>
      <c r="N639" s="73" t="s">
        <v>760</v>
      </c>
      <c r="O639" s="74" t="s">
        <v>778</v>
      </c>
      <c r="P639" s="75" t="s">
        <v>192</v>
      </c>
    </row>
    <row r="640" spans="1:16">
      <c r="A640" s="26" t="str">
        <f t="shared" si="54"/>
        <v>BAVM 193 </v>
      </c>
      <c r="B640" s="14" t="str">
        <f t="shared" si="55"/>
        <v>I</v>
      </c>
      <c r="C640" s="26">
        <f t="shared" si="56"/>
        <v>54387.294800000003</v>
      </c>
      <c r="D640" t="str">
        <f t="shared" si="57"/>
        <v>vis</v>
      </c>
      <c r="E640">
        <f>VLOOKUP(C640,Active!C$21:E$971,3,FALSE)</f>
        <v>36650.032249957396</v>
      </c>
      <c r="F640" s="14" t="s">
        <v>237</v>
      </c>
      <c r="G640" t="str">
        <f t="shared" si="58"/>
        <v>54387.2948</v>
      </c>
      <c r="H640" s="26">
        <f t="shared" si="59"/>
        <v>36650</v>
      </c>
      <c r="I640" s="72" t="s">
        <v>1780</v>
      </c>
      <c r="J640" s="73" t="s">
        <v>1781</v>
      </c>
      <c r="K640" s="72" t="s">
        <v>1782</v>
      </c>
      <c r="L640" s="72" t="s">
        <v>1763</v>
      </c>
      <c r="M640" s="73" t="s">
        <v>654</v>
      </c>
      <c r="N640" s="73" t="s">
        <v>806</v>
      </c>
      <c r="O640" s="74" t="s">
        <v>851</v>
      </c>
      <c r="P640" s="75" t="s">
        <v>192</v>
      </c>
    </row>
    <row r="641" spans="1:16">
      <c r="A641" s="26" t="str">
        <f t="shared" si="54"/>
        <v>OEJV 0094 </v>
      </c>
      <c r="B641" s="14" t="str">
        <f t="shared" si="55"/>
        <v>II</v>
      </c>
      <c r="C641" s="26">
        <f t="shared" si="56"/>
        <v>54389.297299999998</v>
      </c>
      <c r="D641" t="str">
        <f t="shared" si="57"/>
        <v>vis</v>
      </c>
      <c r="E641" t="e">
        <f>VLOOKUP(C641,Active!C$21:E$971,3,FALSE)</f>
        <v>#N/A</v>
      </c>
      <c r="F641" s="14" t="s">
        <v>237</v>
      </c>
      <c r="G641" t="str">
        <f t="shared" si="58"/>
        <v>54389.2973</v>
      </c>
      <c r="H641" s="26">
        <f t="shared" si="59"/>
        <v>36653.5</v>
      </c>
      <c r="I641" s="72" t="s">
        <v>1783</v>
      </c>
      <c r="J641" s="73" t="s">
        <v>1784</v>
      </c>
      <c r="K641" s="72" t="s">
        <v>1785</v>
      </c>
      <c r="L641" s="72" t="s">
        <v>1786</v>
      </c>
      <c r="M641" s="73" t="s">
        <v>654</v>
      </c>
      <c r="N641" s="73" t="s">
        <v>62</v>
      </c>
      <c r="O641" s="74" t="s">
        <v>1787</v>
      </c>
      <c r="P641" s="75" t="s">
        <v>1788</v>
      </c>
    </row>
    <row r="642" spans="1:16">
      <c r="A642" s="26" t="str">
        <f t="shared" si="54"/>
        <v>BAVM 203 </v>
      </c>
      <c r="B642" s="14" t="str">
        <f t="shared" si="55"/>
        <v>I</v>
      </c>
      <c r="C642" s="26">
        <f t="shared" si="56"/>
        <v>54709.341500000002</v>
      </c>
      <c r="D642" t="str">
        <f t="shared" si="57"/>
        <v>vis</v>
      </c>
      <c r="E642">
        <f>VLOOKUP(C642,Active!C$21:E$971,3,FALSE)</f>
        <v>37216.026383452881</v>
      </c>
      <c r="F642" s="14" t="s">
        <v>237</v>
      </c>
      <c r="G642" t="str">
        <f t="shared" si="58"/>
        <v>54709.3415</v>
      </c>
      <c r="H642" s="26">
        <f t="shared" si="59"/>
        <v>37216</v>
      </c>
      <c r="I642" s="72" t="s">
        <v>1789</v>
      </c>
      <c r="J642" s="73" t="s">
        <v>1790</v>
      </c>
      <c r="K642" s="72" t="s">
        <v>1791</v>
      </c>
      <c r="L642" s="72" t="s">
        <v>860</v>
      </c>
      <c r="M642" s="73" t="s">
        <v>654</v>
      </c>
      <c r="N642" s="73" t="s">
        <v>806</v>
      </c>
      <c r="O642" s="74" t="s">
        <v>851</v>
      </c>
      <c r="P642" s="75" t="s">
        <v>197</v>
      </c>
    </row>
    <row r="643" spans="1:16">
      <c r="A643" s="26" t="str">
        <f t="shared" si="54"/>
        <v>OEJV 0094 </v>
      </c>
      <c r="B643" s="14" t="str">
        <f t="shared" si="55"/>
        <v>II</v>
      </c>
      <c r="C643" s="26">
        <f t="shared" si="56"/>
        <v>54748.317799999997</v>
      </c>
      <c r="D643" t="str">
        <f t="shared" si="57"/>
        <v>vis</v>
      </c>
      <c r="E643" t="e">
        <f>VLOOKUP(C643,Active!C$21:E$971,3,FALSE)</f>
        <v>#N/A</v>
      </c>
      <c r="F643" s="14" t="s">
        <v>237</v>
      </c>
      <c r="G643" t="str">
        <f t="shared" si="58"/>
        <v>54748.3178</v>
      </c>
      <c r="H643" s="26">
        <f t="shared" si="59"/>
        <v>37284.5</v>
      </c>
      <c r="I643" s="72" t="s">
        <v>1792</v>
      </c>
      <c r="J643" s="73" t="s">
        <v>1793</v>
      </c>
      <c r="K643" s="72" t="s">
        <v>1794</v>
      </c>
      <c r="L643" s="72" t="s">
        <v>828</v>
      </c>
      <c r="M643" s="73" t="s">
        <v>654</v>
      </c>
      <c r="N643" s="73" t="s">
        <v>62</v>
      </c>
      <c r="O643" s="74" t="s">
        <v>1787</v>
      </c>
      <c r="P643" s="75" t="s">
        <v>1788</v>
      </c>
    </row>
    <row r="644" spans="1:16">
      <c r="A644" s="26" t="str">
        <f t="shared" si="54"/>
        <v>OEJV 0137 </v>
      </c>
      <c r="B644" s="14" t="str">
        <f t="shared" si="55"/>
        <v>I</v>
      </c>
      <c r="C644" s="26">
        <f t="shared" si="56"/>
        <v>55101.377</v>
      </c>
      <c r="D644" t="str">
        <f t="shared" si="57"/>
        <v>vis</v>
      </c>
      <c r="E644" t="e">
        <f>VLOOKUP(C644,Active!C$21:E$971,3,FALSE)</f>
        <v>#N/A</v>
      </c>
      <c r="F644" s="14" t="s">
        <v>237</v>
      </c>
      <c r="G644" t="str">
        <f t="shared" si="58"/>
        <v>55101.3770</v>
      </c>
      <c r="H644" s="26">
        <f t="shared" si="59"/>
        <v>37905</v>
      </c>
      <c r="I644" s="72" t="s">
        <v>1795</v>
      </c>
      <c r="J644" s="73" t="s">
        <v>1796</v>
      </c>
      <c r="K644" s="72" t="s">
        <v>1797</v>
      </c>
      <c r="L644" s="72" t="s">
        <v>1626</v>
      </c>
      <c r="M644" s="73" t="s">
        <v>654</v>
      </c>
      <c r="N644" s="73" t="s">
        <v>62</v>
      </c>
      <c r="O644" s="74" t="s">
        <v>842</v>
      </c>
      <c r="P644" s="75" t="s">
        <v>1798</v>
      </c>
    </row>
    <row r="645" spans="1:16">
      <c r="A645" s="26" t="str">
        <f t="shared" si="54"/>
        <v>OEJV 0137 </v>
      </c>
      <c r="B645" s="14" t="str">
        <f t="shared" si="55"/>
        <v>I</v>
      </c>
      <c r="C645" s="26">
        <f t="shared" si="56"/>
        <v>55101.377399999998</v>
      </c>
      <c r="D645" t="str">
        <f t="shared" si="57"/>
        <v>vis</v>
      </c>
      <c r="E645" t="e">
        <f>VLOOKUP(C645,Active!C$21:E$971,3,FALSE)</f>
        <v>#N/A</v>
      </c>
      <c r="F645" s="14" t="s">
        <v>237</v>
      </c>
      <c r="G645" t="str">
        <f t="shared" si="58"/>
        <v>55101.3774</v>
      </c>
      <c r="H645" s="26">
        <f t="shared" si="59"/>
        <v>37905</v>
      </c>
      <c r="I645" s="72" t="s">
        <v>1799</v>
      </c>
      <c r="J645" s="73" t="s">
        <v>1800</v>
      </c>
      <c r="K645" s="72" t="s">
        <v>1797</v>
      </c>
      <c r="L645" s="72" t="s">
        <v>1801</v>
      </c>
      <c r="M645" s="73" t="s">
        <v>654</v>
      </c>
      <c r="N645" s="73" t="s">
        <v>237</v>
      </c>
      <c r="O645" s="74" t="s">
        <v>842</v>
      </c>
      <c r="P645" s="75" t="s">
        <v>1798</v>
      </c>
    </row>
    <row r="646" spans="1:16">
      <c r="A646" s="26" t="str">
        <f t="shared" si="54"/>
        <v>OEJV 0137 </v>
      </c>
      <c r="B646" s="14" t="str">
        <f t="shared" si="55"/>
        <v>I</v>
      </c>
      <c r="C646" s="26">
        <f t="shared" si="56"/>
        <v>55101.377800000002</v>
      </c>
      <c r="D646" t="str">
        <f t="shared" si="57"/>
        <v>vis</v>
      </c>
      <c r="E646" t="e">
        <f>VLOOKUP(C646,Active!C$21:E$971,3,FALSE)</f>
        <v>#N/A</v>
      </c>
      <c r="F646" s="14" t="s">
        <v>237</v>
      </c>
      <c r="G646" t="str">
        <f t="shared" si="58"/>
        <v>55101.3778</v>
      </c>
      <c r="H646" s="26">
        <f t="shared" si="59"/>
        <v>37905</v>
      </c>
      <c r="I646" s="72" t="s">
        <v>1802</v>
      </c>
      <c r="J646" s="73" t="s">
        <v>1803</v>
      </c>
      <c r="K646" s="72" t="s">
        <v>1797</v>
      </c>
      <c r="L646" s="72" t="s">
        <v>872</v>
      </c>
      <c r="M646" s="73" t="s">
        <v>654</v>
      </c>
      <c r="N646" s="73" t="s">
        <v>48</v>
      </c>
      <c r="O646" s="74" t="s">
        <v>842</v>
      </c>
      <c r="P646" s="75" t="s">
        <v>1798</v>
      </c>
    </row>
    <row r="647" spans="1:16">
      <c r="A647" s="26" t="str">
        <f t="shared" si="54"/>
        <v>OEJV 0137 </v>
      </c>
      <c r="B647" s="14" t="str">
        <f t="shared" si="55"/>
        <v>I</v>
      </c>
      <c r="C647" s="26">
        <f t="shared" si="56"/>
        <v>55378.478199999998</v>
      </c>
      <c r="D647" t="str">
        <f t="shared" si="57"/>
        <v>vis</v>
      </c>
      <c r="E647" t="e">
        <f>VLOOKUP(C647,Active!C$21:E$971,3,FALSE)</f>
        <v>#N/A</v>
      </c>
      <c r="F647" s="14" t="s">
        <v>237</v>
      </c>
      <c r="G647" t="str">
        <f t="shared" si="58"/>
        <v>55378.4782</v>
      </c>
      <c r="H647" s="26">
        <f t="shared" si="59"/>
        <v>38392</v>
      </c>
      <c r="I647" s="72" t="s">
        <v>1804</v>
      </c>
      <c r="J647" s="73" t="s">
        <v>1805</v>
      </c>
      <c r="K647" s="72">
        <v>38392</v>
      </c>
      <c r="L647" s="72" t="s">
        <v>805</v>
      </c>
      <c r="M647" s="73" t="s">
        <v>654</v>
      </c>
      <c r="N647" s="73" t="s">
        <v>237</v>
      </c>
      <c r="O647" s="74" t="s">
        <v>842</v>
      </c>
      <c r="P647" s="75" t="s">
        <v>1798</v>
      </c>
    </row>
    <row r="648" spans="1:16">
      <c r="A648" s="26" t="str">
        <f t="shared" si="54"/>
        <v>OEJV 0137 </v>
      </c>
      <c r="B648" s="14" t="str">
        <f t="shared" si="55"/>
        <v>I</v>
      </c>
      <c r="C648" s="26">
        <f t="shared" si="56"/>
        <v>55378.478300000002</v>
      </c>
      <c r="D648" t="str">
        <f t="shared" si="57"/>
        <v>vis</v>
      </c>
      <c r="E648" t="e">
        <f>VLOOKUP(C648,Active!C$21:E$971,3,FALSE)</f>
        <v>#N/A</v>
      </c>
      <c r="F648" s="14" t="s">
        <v>237</v>
      </c>
      <c r="G648" t="str">
        <f t="shared" si="58"/>
        <v>55378.4783</v>
      </c>
      <c r="H648" s="26">
        <f t="shared" si="59"/>
        <v>38392</v>
      </c>
      <c r="I648" s="72" t="s">
        <v>1806</v>
      </c>
      <c r="J648" s="73" t="s">
        <v>1805</v>
      </c>
      <c r="K648" s="72">
        <v>38392</v>
      </c>
      <c r="L648" s="72" t="s">
        <v>1807</v>
      </c>
      <c r="M648" s="73" t="s">
        <v>654</v>
      </c>
      <c r="N648" s="73" t="s">
        <v>62</v>
      </c>
      <c r="O648" s="74" t="s">
        <v>842</v>
      </c>
      <c r="P648" s="75" t="s">
        <v>1798</v>
      </c>
    </row>
    <row r="649" spans="1:16">
      <c r="A649" s="26" t="str">
        <f t="shared" si="54"/>
        <v>OEJV 0137 </v>
      </c>
      <c r="B649" s="14" t="str">
        <f t="shared" si="55"/>
        <v>I</v>
      </c>
      <c r="C649" s="26">
        <f t="shared" si="56"/>
        <v>55378.4784</v>
      </c>
      <c r="D649" t="str">
        <f t="shared" si="57"/>
        <v>vis</v>
      </c>
      <c r="E649" t="e">
        <f>VLOOKUP(C649,Active!C$21:E$971,3,FALSE)</f>
        <v>#N/A</v>
      </c>
      <c r="F649" s="14" t="s">
        <v>237</v>
      </c>
      <c r="G649" t="str">
        <f t="shared" si="58"/>
        <v>55378.4784</v>
      </c>
      <c r="H649" s="26">
        <f t="shared" si="59"/>
        <v>38392</v>
      </c>
      <c r="I649" s="72" t="s">
        <v>1808</v>
      </c>
      <c r="J649" s="73" t="s">
        <v>1805</v>
      </c>
      <c r="K649" s="72">
        <v>38392</v>
      </c>
      <c r="L649" s="72" t="s">
        <v>1809</v>
      </c>
      <c r="M649" s="73" t="s">
        <v>654</v>
      </c>
      <c r="N649" s="73" t="s">
        <v>48</v>
      </c>
      <c r="O649" s="74" t="s">
        <v>842</v>
      </c>
      <c r="P649" s="75" t="s">
        <v>1798</v>
      </c>
    </row>
    <row r="650" spans="1:16">
      <c r="A650" s="26" t="str">
        <f t="shared" si="54"/>
        <v>OEJV 0137 </v>
      </c>
      <c r="B650" s="14" t="str">
        <f t="shared" si="55"/>
        <v>II</v>
      </c>
      <c r="C650" s="26">
        <f t="shared" si="56"/>
        <v>55429.398300000001</v>
      </c>
      <c r="D650" t="str">
        <f t="shared" si="57"/>
        <v>vis</v>
      </c>
      <c r="E650" t="e">
        <f>VLOOKUP(C650,Active!C$21:E$971,3,FALSE)</f>
        <v>#N/A</v>
      </c>
      <c r="F650" s="14" t="s">
        <v>237</v>
      </c>
      <c r="G650" t="str">
        <f t="shared" si="58"/>
        <v>55429.3983</v>
      </c>
      <c r="H650" s="26">
        <f t="shared" si="59"/>
        <v>38481.5</v>
      </c>
      <c r="I650" s="72" t="s">
        <v>1810</v>
      </c>
      <c r="J650" s="73" t="s">
        <v>1811</v>
      </c>
      <c r="K650" s="72">
        <v>38481.5</v>
      </c>
      <c r="L650" s="72" t="s">
        <v>1812</v>
      </c>
      <c r="M650" s="73" t="s">
        <v>654</v>
      </c>
      <c r="N650" s="73" t="s">
        <v>62</v>
      </c>
      <c r="O650" s="74" t="s">
        <v>842</v>
      </c>
      <c r="P650" s="75" t="s">
        <v>1798</v>
      </c>
    </row>
    <row r="651" spans="1:16">
      <c r="A651" s="26" t="str">
        <f t="shared" si="54"/>
        <v>OEJV 0137 </v>
      </c>
      <c r="B651" s="14" t="str">
        <f t="shared" si="55"/>
        <v>II</v>
      </c>
      <c r="C651" s="26">
        <f t="shared" si="56"/>
        <v>55429.400800000003</v>
      </c>
      <c r="D651" t="str">
        <f t="shared" si="57"/>
        <v>vis</v>
      </c>
      <c r="E651" t="e">
        <f>VLOOKUP(C651,Active!C$21:E$971,3,FALSE)</f>
        <v>#N/A</v>
      </c>
      <c r="F651" s="14" t="s">
        <v>237</v>
      </c>
      <c r="G651" t="str">
        <f t="shared" si="58"/>
        <v>55429.4008</v>
      </c>
      <c r="H651" s="26">
        <f t="shared" si="59"/>
        <v>38481.5</v>
      </c>
      <c r="I651" s="72" t="s">
        <v>1813</v>
      </c>
      <c r="J651" s="73" t="s">
        <v>1814</v>
      </c>
      <c r="K651" s="72">
        <v>38481.5</v>
      </c>
      <c r="L651" s="72" t="s">
        <v>1671</v>
      </c>
      <c r="M651" s="73" t="s">
        <v>654</v>
      </c>
      <c r="N651" s="73" t="s">
        <v>48</v>
      </c>
      <c r="O651" s="74" t="s">
        <v>842</v>
      </c>
      <c r="P651" s="75" t="s">
        <v>1798</v>
      </c>
    </row>
    <row r="652" spans="1:16">
      <c r="A652" s="26" t="str">
        <f t="shared" si="54"/>
        <v>VSB 51 </v>
      </c>
      <c r="B652" s="14" t="str">
        <f t="shared" si="55"/>
        <v>I</v>
      </c>
      <c r="C652" s="26">
        <f t="shared" si="56"/>
        <v>55538.932999999997</v>
      </c>
      <c r="D652" t="str">
        <f t="shared" si="57"/>
        <v>vis</v>
      </c>
      <c r="E652">
        <f>VLOOKUP(C652,Active!C$21:E$971,3,FALSE)</f>
        <v>38674.025866750562</v>
      </c>
      <c r="F652" s="14" t="s">
        <v>237</v>
      </c>
      <c r="G652" t="str">
        <f t="shared" si="58"/>
        <v>55538.933</v>
      </c>
      <c r="H652" s="26">
        <f t="shared" si="59"/>
        <v>38674</v>
      </c>
      <c r="I652" s="72" t="s">
        <v>1815</v>
      </c>
      <c r="J652" s="73" t="s">
        <v>1816</v>
      </c>
      <c r="K652" s="72">
        <v>38674</v>
      </c>
      <c r="L652" s="72" t="s">
        <v>706</v>
      </c>
      <c r="M652" s="73" t="s">
        <v>654</v>
      </c>
      <c r="N652" s="73" t="s">
        <v>1817</v>
      </c>
      <c r="O652" s="74" t="s">
        <v>1818</v>
      </c>
      <c r="P652" s="75" t="s">
        <v>204</v>
      </c>
    </row>
    <row r="653" spans="1:16">
      <c r="A653" s="26" t="str">
        <f t="shared" si="54"/>
        <v>VSB 53 </v>
      </c>
      <c r="B653" s="14" t="str">
        <f t="shared" si="55"/>
        <v>I</v>
      </c>
      <c r="C653" s="26">
        <f t="shared" si="56"/>
        <v>55820.020600000003</v>
      </c>
      <c r="D653" t="str">
        <f t="shared" si="57"/>
        <v>vis</v>
      </c>
      <c r="E653">
        <f>VLOOKUP(C653,Active!C$21:E$971,3,FALSE)</f>
        <v>39168.034756139365</v>
      </c>
      <c r="F653" s="14" t="s">
        <v>237</v>
      </c>
      <c r="G653" t="str">
        <f t="shared" si="58"/>
        <v>55820.0206</v>
      </c>
      <c r="H653" s="26">
        <f t="shared" si="59"/>
        <v>39168</v>
      </c>
      <c r="I653" s="72" t="s">
        <v>1819</v>
      </c>
      <c r="J653" s="73" t="s">
        <v>1820</v>
      </c>
      <c r="K653" s="72">
        <v>39168</v>
      </c>
      <c r="L653" s="72" t="s">
        <v>1821</v>
      </c>
      <c r="M653" s="73" t="s">
        <v>654</v>
      </c>
      <c r="N653" s="73" t="s">
        <v>1817</v>
      </c>
      <c r="O653" s="74" t="s">
        <v>1818</v>
      </c>
      <c r="P653" s="75" t="s">
        <v>206</v>
      </c>
    </row>
    <row r="654" spans="1:16">
      <c r="A654" s="26" t="str">
        <f t="shared" si="54"/>
        <v> JAAVSO 41;122 </v>
      </c>
      <c r="B654" s="14" t="str">
        <f t="shared" si="55"/>
        <v>I</v>
      </c>
      <c r="C654" s="26">
        <f t="shared" si="56"/>
        <v>55849.607100000001</v>
      </c>
      <c r="D654" t="str">
        <f t="shared" si="57"/>
        <v>vis</v>
      </c>
      <c r="E654">
        <f>VLOOKUP(C654,Active!C$21:E$971,3,FALSE)</f>
        <v>39220.032759629743</v>
      </c>
      <c r="F654" s="14" t="s">
        <v>237</v>
      </c>
      <c r="G654" t="str">
        <f t="shared" si="58"/>
        <v>55849.6071</v>
      </c>
      <c r="H654" s="26">
        <f t="shared" si="59"/>
        <v>39220</v>
      </c>
      <c r="I654" s="72" t="s">
        <v>1822</v>
      </c>
      <c r="J654" s="73" t="s">
        <v>1823</v>
      </c>
      <c r="K654" s="72">
        <v>39220</v>
      </c>
      <c r="L654" s="72" t="s">
        <v>1824</v>
      </c>
      <c r="M654" s="73" t="s">
        <v>654</v>
      </c>
      <c r="N654" s="73" t="s">
        <v>237</v>
      </c>
      <c r="O654" s="74" t="s">
        <v>1825</v>
      </c>
      <c r="P654" s="74" t="s">
        <v>209</v>
      </c>
    </row>
    <row r="655" spans="1:16" ht="25.5">
      <c r="A655" s="26" t="str">
        <f t="shared" si="54"/>
        <v>BAVM 241 (=IBVS 6157) </v>
      </c>
      <c r="B655" s="14" t="str">
        <f t="shared" si="55"/>
        <v>I</v>
      </c>
      <c r="C655" s="26">
        <f t="shared" si="56"/>
        <v>57213.4781</v>
      </c>
      <c r="D655" t="str">
        <f t="shared" si="57"/>
        <v>vis</v>
      </c>
      <c r="E655">
        <f>VLOOKUP(C655,Active!C$21:E$971,3,FALSE)</f>
        <v>41617.023583769929</v>
      </c>
      <c r="F655" s="14" t="s">
        <v>237</v>
      </c>
      <c r="G655" t="str">
        <f t="shared" si="58"/>
        <v>57213.4781</v>
      </c>
      <c r="H655" s="26">
        <f t="shared" si="59"/>
        <v>41617</v>
      </c>
      <c r="I655" s="72" t="s">
        <v>1826</v>
      </c>
      <c r="J655" s="73" t="s">
        <v>1827</v>
      </c>
      <c r="K655" s="72">
        <v>41617</v>
      </c>
      <c r="L655" s="72" t="s">
        <v>1828</v>
      </c>
      <c r="M655" s="73" t="s">
        <v>654</v>
      </c>
      <c r="N655" s="73" t="s">
        <v>760</v>
      </c>
      <c r="O655" s="74" t="s">
        <v>778</v>
      </c>
      <c r="P655" s="75" t="s">
        <v>1829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61" r:id="rId5" xr:uid="{00000000-0004-0000-0100-000004000000}"/>
    <hyperlink ref="P162" r:id="rId6" xr:uid="{00000000-0004-0000-0100-000005000000}"/>
    <hyperlink ref="P220" r:id="rId7" xr:uid="{00000000-0004-0000-0100-000006000000}"/>
    <hyperlink ref="P221" r:id="rId8" xr:uid="{00000000-0004-0000-0100-000007000000}"/>
    <hyperlink ref="P222" r:id="rId9" xr:uid="{00000000-0004-0000-0100-000008000000}"/>
    <hyperlink ref="P223" r:id="rId10" xr:uid="{00000000-0004-0000-0100-000009000000}"/>
    <hyperlink ref="P224" r:id="rId11" xr:uid="{00000000-0004-0000-0100-00000A000000}"/>
    <hyperlink ref="P225" r:id="rId12" xr:uid="{00000000-0004-0000-0100-00000B000000}"/>
    <hyperlink ref="P226" r:id="rId13" xr:uid="{00000000-0004-0000-0100-00000C000000}"/>
    <hyperlink ref="P227" r:id="rId14" xr:uid="{00000000-0004-0000-0100-00000D000000}"/>
    <hyperlink ref="P228" r:id="rId15" xr:uid="{00000000-0004-0000-0100-00000E000000}"/>
    <hyperlink ref="P229" r:id="rId16" xr:uid="{00000000-0004-0000-0100-00000F000000}"/>
    <hyperlink ref="P230" r:id="rId17" xr:uid="{00000000-0004-0000-0100-000010000000}"/>
    <hyperlink ref="P231" r:id="rId18" xr:uid="{00000000-0004-0000-0100-000011000000}"/>
    <hyperlink ref="P232" r:id="rId19" xr:uid="{00000000-0004-0000-0100-000012000000}"/>
    <hyperlink ref="P233" r:id="rId20" xr:uid="{00000000-0004-0000-0100-000013000000}"/>
    <hyperlink ref="P234" r:id="rId21" xr:uid="{00000000-0004-0000-0100-000014000000}"/>
    <hyperlink ref="P235" r:id="rId22" xr:uid="{00000000-0004-0000-0100-000015000000}"/>
    <hyperlink ref="P236" r:id="rId23" xr:uid="{00000000-0004-0000-0100-000016000000}"/>
    <hyperlink ref="P239" r:id="rId24" xr:uid="{00000000-0004-0000-0100-000017000000}"/>
    <hyperlink ref="P242" r:id="rId25" xr:uid="{00000000-0004-0000-0100-000018000000}"/>
    <hyperlink ref="P244" r:id="rId26" xr:uid="{00000000-0004-0000-0100-000019000000}"/>
    <hyperlink ref="P245" r:id="rId27" xr:uid="{00000000-0004-0000-0100-00001A000000}"/>
    <hyperlink ref="P248" r:id="rId28" xr:uid="{00000000-0004-0000-0100-00001B000000}"/>
    <hyperlink ref="P249" r:id="rId29" xr:uid="{00000000-0004-0000-0100-00001C000000}"/>
    <hyperlink ref="P476" r:id="rId30" xr:uid="{00000000-0004-0000-0100-00001D000000}"/>
    <hyperlink ref="P477" r:id="rId31" xr:uid="{00000000-0004-0000-0100-00001E000000}"/>
    <hyperlink ref="P520" r:id="rId32" xr:uid="{00000000-0004-0000-0100-00001F000000}"/>
    <hyperlink ref="P560" r:id="rId33" xr:uid="{00000000-0004-0000-0100-000020000000}"/>
    <hyperlink ref="P599" r:id="rId34" xr:uid="{00000000-0004-0000-0100-000021000000}"/>
    <hyperlink ref="P600" r:id="rId35" xr:uid="{00000000-0004-0000-0100-000022000000}"/>
    <hyperlink ref="P618" r:id="rId36" xr:uid="{00000000-0004-0000-0100-000023000000}"/>
    <hyperlink ref="P635" r:id="rId37" xr:uid="{00000000-0004-0000-0100-000024000000}"/>
    <hyperlink ref="P636" r:id="rId38" xr:uid="{00000000-0004-0000-0100-000025000000}"/>
    <hyperlink ref="P638" r:id="rId39" xr:uid="{00000000-0004-0000-0100-000026000000}"/>
    <hyperlink ref="P639" r:id="rId40" xr:uid="{00000000-0004-0000-0100-000027000000}"/>
    <hyperlink ref="P640" r:id="rId41" xr:uid="{00000000-0004-0000-0100-000028000000}"/>
    <hyperlink ref="P641" r:id="rId42" xr:uid="{00000000-0004-0000-0100-000029000000}"/>
    <hyperlink ref="P642" r:id="rId43" xr:uid="{00000000-0004-0000-0100-00002A000000}"/>
    <hyperlink ref="P643" r:id="rId44" xr:uid="{00000000-0004-0000-0100-00002B000000}"/>
    <hyperlink ref="P644" r:id="rId45" xr:uid="{00000000-0004-0000-0100-00002C000000}"/>
    <hyperlink ref="P645" r:id="rId46" xr:uid="{00000000-0004-0000-0100-00002D000000}"/>
    <hyperlink ref="P646" r:id="rId47" xr:uid="{00000000-0004-0000-0100-00002E000000}"/>
    <hyperlink ref="P647" r:id="rId48" xr:uid="{00000000-0004-0000-0100-00002F000000}"/>
    <hyperlink ref="P648" r:id="rId49" xr:uid="{00000000-0004-0000-0100-000030000000}"/>
    <hyperlink ref="P649" r:id="rId50" xr:uid="{00000000-0004-0000-0100-000031000000}"/>
    <hyperlink ref="P650" r:id="rId51" xr:uid="{00000000-0004-0000-0100-000032000000}"/>
    <hyperlink ref="P651" r:id="rId52" xr:uid="{00000000-0004-0000-0100-000033000000}"/>
    <hyperlink ref="P652" r:id="rId53" xr:uid="{00000000-0004-0000-0100-000034000000}"/>
    <hyperlink ref="P653" r:id="rId54" xr:uid="{00000000-0004-0000-0100-000035000000}"/>
    <hyperlink ref="P655" r:id="rId55" xr:uid="{00000000-0004-0000-0100-00003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topLeftCell="A33" workbookViewId="0">
      <selection activeCell="A39" sqref="A39:A60"/>
    </sheetView>
  </sheetViews>
  <sheetFormatPr defaultColWidth="10.28515625" defaultRowHeight="12.75"/>
  <cols>
    <col min="1" max="1" width="13.85546875" style="1" customWidth="1"/>
    <col min="2" max="2" width="8.140625" style="1" customWidth="1"/>
    <col min="3" max="3" width="13" style="1" customWidth="1"/>
    <col min="4" max="4" width="6" style="1" customWidth="1"/>
    <col min="5" max="5" width="17.5703125" style="1" customWidth="1"/>
    <col min="6" max="16384" width="10.28515625" style="1"/>
  </cols>
  <sheetData>
    <row r="1" spans="1:5">
      <c r="A1" s="76" t="s">
        <v>1830</v>
      </c>
      <c r="B1" s="14">
        <v>8007</v>
      </c>
      <c r="C1" s="77" t="s">
        <v>1831</v>
      </c>
      <c r="D1" s="78" t="s">
        <v>1832</v>
      </c>
      <c r="E1" s="14" t="s">
        <v>1833</v>
      </c>
    </row>
    <row r="2" spans="1:5">
      <c r="A2" s="79">
        <v>48801.754999999997</v>
      </c>
      <c r="B2" s="14">
        <v>8480</v>
      </c>
      <c r="C2" s="77" t="s">
        <v>1834</v>
      </c>
      <c r="D2" s="78" t="s">
        <v>1835</v>
      </c>
      <c r="E2" s="14" t="s">
        <v>1836</v>
      </c>
    </row>
    <row r="3" spans="1:5">
      <c r="A3" s="76" t="s">
        <v>1837</v>
      </c>
      <c r="B3" s="14">
        <v>8602</v>
      </c>
      <c r="C3" s="77" t="s">
        <v>1838</v>
      </c>
      <c r="D3" s="78" t="s">
        <v>1835</v>
      </c>
      <c r="E3" s="14" t="s">
        <v>1839</v>
      </c>
    </row>
    <row r="4" spans="1:5">
      <c r="A4" s="76" t="s">
        <v>1840</v>
      </c>
      <c r="B4" s="14">
        <v>8887</v>
      </c>
      <c r="C4" s="77" t="s">
        <v>1841</v>
      </c>
      <c r="D4" s="78" t="s">
        <v>1842</v>
      </c>
      <c r="E4" s="14" t="s">
        <v>1839</v>
      </c>
    </row>
    <row r="5" spans="1:5">
      <c r="A5" s="76" t="s">
        <v>1843</v>
      </c>
      <c r="B5" s="14">
        <v>8925</v>
      </c>
      <c r="C5" s="77" t="s">
        <v>1844</v>
      </c>
      <c r="D5" s="78" t="s">
        <v>1845</v>
      </c>
      <c r="E5" s="14" t="s">
        <v>1836</v>
      </c>
    </row>
    <row r="6" spans="1:5">
      <c r="A6" s="76" t="s">
        <v>1846</v>
      </c>
      <c r="B6" s="14">
        <v>8948</v>
      </c>
      <c r="C6" s="77" t="s">
        <v>1847</v>
      </c>
      <c r="D6" s="78" t="s">
        <v>1835</v>
      </c>
      <c r="E6" s="14" t="s">
        <v>1848</v>
      </c>
    </row>
    <row r="7" spans="1:5">
      <c r="A7" s="79">
        <v>49238.627999999997</v>
      </c>
      <c r="B7" s="14" t="s">
        <v>1849</v>
      </c>
      <c r="C7" s="77" t="s">
        <v>1838</v>
      </c>
      <c r="D7" s="78" t="s">
        <v>1850</v>
      </c>
      <c r="E7" s="14" t="s">
        <v>1839</v>
      </c>
    </row>
    <row r="8" spans="1:5">
      <c r="A8" s="79">
        <v>49247.527000000002</v>
      </c>
      <c r="B8" s="14">
        <v>9025</v>
      </c>
      <c r="C8" s="77" t="s">
        <v>1851</v>
      </c>
      <c r="D8" s="78" t="s">
        <v>1852</v>
      </c>
      <c r="E8" s="14" t="s">
        <v>1853</v>
      </c>
    </row>
    <row r="9" spans="1:5">
      <c r="A9" s="79">
        <v>49480.784</v>
      </c>
      <c r="B9" s="14" t="s">
        <v>1854</v>
      </c>
      <c r="C9" s="77" t="s">
        <v>1855</v>
      </c>
      <c r="D9" s="78" t="s">
        <v>1856</v>
      </c>
      <c r="E9" s="14" t="s">
        <v>1848</v>
      </c>
    </row>
    <row r="10" spans="1:5">
      <c r="A10" s="80">
        <v>49507.779300000002</v>
      </c>
      <c r="B10" s="14">
        <v>9343</v>
      </c>
      <c r="C10" s="77" t="s">
        <v>1857</v>
      </c>
      <c r="D10" s="78" t="s">
        <v>1858</v>
      </c>
      <c r="E10" s="14" t="s">
        <v>1859</v>
      </c>
    </row>
    <row r="11" spans="1:5">
      <c r="A11" s="79">
        <v>49502.58</v>
      </c>
      <c r="B11" s="14">
        <v>9459</v>
      </c>
      <c r="C11" s="77" t="s">
        <v>1860</v>
      </c>
      <c r="D11" s="78" t="s">
        <v>1861</v>
      </c>
      <c r="E11" s="14" t="s">
        <v>1839</v>
      </c>
    </row>
    <row r="12" spans="1:5">
      <c r="A12" s="79">
        <v>49607.588000000003</v>
      </c>
      <c r="B12" s="14">
        <v>9465</v>
      </c>
      <c r="C12" s="77" t="s">
        <v>1862</v>
      </c>
      <c r="D12" s="78" t="s">
        <v>1863</v>
      </c>
      <c r="E12" s="14" t="s">
        <v>1839</v>
      </c>
    </row>
    <row r="13" spans="1:5">
      <c r="A13" s="76" t="s">
        <v>1864</v>
      </c>
      <c r="B13" s="14">
        <v>9475</v>
      </c>
      <c r="C13" s="77" t="s">
        <v>1865</v>
      </c>
      <c r="D13" s="78" t="s">
        <v>1866</v>
      </c>
      <c r="E13" s="14" t="s">
        <v>1839</v>
      </c>
    </row>
    <row r="14" spans="1:5">
      <c r="A14" s="79">
        <v>49625.586000000003</v>
      </c>
      <c r="B14" s="14">
        <v>9487</v>
      </c>
      <c r="C14" s="77" t="s">
        <v>1865</v>
      </c>
      <c r="D14" s="78" t="s">
        <v>1867</v>
      </c>
      <c r="E14" s="14" t="s">
        <v>1848</v>
      </c>
    </row>
    <row r="15" spans="1:5">
      <c r="A15" s="79">
        <v>49525.587</v>
      </c>
      <c r="B15" s="14">
        <v>9487</v>
      </c>
      <c r="C15" s="77" t="s">
        <v>1860</v>
      </c>
      <c r="D15" s="78" t="s">
        <v>1868</v>
      </c>
      <c r="E15" s="14" t="s">
        <v>1839</v>
      </c>
    </row>
    <row r="16" spans="1:5">
      <c r="A16" s="79">
        <v>49840.745000000003</v>
      </c>
      <c r="B16" s="14">
        <v>9750</v>
      </c>
      <c r="C16" s="77" t="s">
        <v>1869</v>
      </c>
      <c r="D16" s="78" t="s">
        <v>1868</v>
      </c>
      <c r="E16" s="14" t="s">
        <v>1839</v>
      </c>
    </row>
    <row r="17" spans="1:5">
      <c r="A17" s="79">
        <v>49867.74</v>
      </c>
      <c r="B17" s="14">
        <v>9783</v>
      </c>
      <c r="C17" s="77" t="s">
        <v>1870</v>
      </c>
      <c r="D17" s="78" t="s">
        <v>1871</v>
      </c>
      <c r="E17" s="14" t="s">
        <v>1839</v>
      </c>
    </row>
    <row r="18" spans="1:5">
      <c r="A18" s="79">
        <v>49899.65</v>
      </c>
      <c r="B18" s="14">
        <v>9822</v>
      </c>
      <c r="C18" s="77" t="s">
        <v>1855</v>
      </c>
      <c r="D18" s="78" t="s">
        <v>1868</v>
      </c>
      <c r="E18" s="14" t="s">
        <v>1848</v>
      </c>
    </row>
    <row r="19" spans="1:5">
      <c r="A19" s="76" t="s">
        <v>1872</v>
      </c>
      <c r="B19" s="14">
        <v>9844</v>
      </c>
      <c r="C19" s="77" t="s">
        <v>1873</v>
      </c>
      <c r="D19" s="78" t="s">
        <v>1868</v>
      </c>
      <c r="E19" s="14" t="s">
        <v>1874</v>
      </c>
    </row>
    <row r="20" spans="1:5">
      <c r="A20" s="79">
        <v>49953.642</v>
      </c>
      <c r="B20" s="14">
        <v>9888</v>
      </c>
      <c r="C20" s="77" t="s">
        <v>1841</v>
      </c>
      <c r="D20" s="78" t="s">
        <v>1871</v>
      </c>
      <c r="E20" s="14" t="s">
        <v>1836</v>
      </c>
    </row>
    <row r="21" spans="1:5">
      <c r="A21" s="76" t="s">
        <v>1875</v>
      </c>
      <c r="B21" s="14">
        <v>9899</v>
      </c>
      <c r="C21" s="77" t="s">
        <v>1876</v>
      </c>
      <c r="D21" s="78" t="s">
        <v>1861</v>
      </c>
      <c r="E21" s="14" t="s">
        <v>1836</v>
      </c>
    </row>
    <row r="22" spans="1:5">
      <c r="A22" s="76" t="s">
        <v>1877</v>
      </c>
      <c r="B22" s="14" t="s">
        <v>1878</v>
      </c>
      <c r="C22" s="77" t="s">
        <v>1873</v>
      </c>
      <c r="D22" s="78" t="s">
        <v>1863</v>
      </c>
      <c r="E22" s="14" t="s">
        <v>1839</v>
      </c>
    </row>
    <row r="23" spans="1:5">
      <c r="A23" s="76" t="s">
        <v>1879</v>
      </c>
      <c r="B23" s="14" t="s">
        <v>1880</v>
      </c>
      <c r="C23" s="77" t="s">
        <v>1881</v>
      </c>
      <c r="D23" s="78" t="s">
        <v>1867</v>
      </c>
      <c r="E23" s="14" t="s">
        <v>1833</v>
      </c>
    </row>
    <row r="24" spans="1:5">
      <c r="A24" s="79">
        <v>50308.593000000001</v>
      </c>
      <c r="B24" s="14" t="s">
        <v>1882</v>
      </c>
      <c r="C24" s="77" t="s">
        <v>1883</v>
      </c>
      <c r="D24" s="78" t="s">
        <v>1884</v>
      </c>
      <c r="E24" s="14" t="s">
        <v>1839</v>
      </c>
    </row>
    <row r="25" spans="1:5">
      <c r="A25" s="79">
        <v>50349.599999999999</v>
      </c>
      <c r="B25" s="14" t="s">
        <v>1885</v>
      </c>
      <c r="C25" s="77" t="s">
        <v>1870</v>
      </c>
      <c r="D25" s="78" t="s">
        <v>1867</v>
      </c>
      <c r="E25" s="14" t="s">
        <v>1839</v>
      </c>
    </row>
    <row r="26" spans="1:5">
      <c r="A26" s="76" t="s">
        <v>1886</v>
      </c>
      <c r="B26" s="14" t="s">
        <v>1887</v>
      </c>
      <c r="C26" s="77" t="s">
        <v>1865</v>
      </c>
      <c r="D26" s="78" t="s">
        <v>1861</v>
      </c>
      <c r="E26" s="14" t="s">
        <v>1848</v>
      </c>
    </row>
    <row r="27" spans="1:5">
      <c r="A27" s="79">
        <v>50376.6</v>
      </c>
      <c r="B27" s="14" t="s">
        <v>1888</v>
      </c>
      <c r="C27" s="77" t="s">
        <v>1889</v>
      </c>
      <c r="D27" s="78" t="s">
        <v>1867</v>
      </c>
      <c r="E27" s="14" t="s">
        <v>1848</v>
      </c>
    </row>
    <row r="28" spans="1:5">
      <c r="A28" s="79">
        <v>50523.855000000003</v>
      </c>
      <c r="B28" s="14" t="s">
        <v>1890</v>
      </c>
      <c r="C28" s="77" t="s">
        <v>1873</v>
      </c>
      <c r="D28" s="78" t="s">
        <v>1891</v>
      </c>
      <c r="E28" s="14" t="s">
        <v>1848</v>
      </c>
    </row>
    <row r="29" spans="1:5">
      <c r="A29" s="79">
        <v>50546.764000000003</v>
      </c>
      <c r="B29" s="14" t="s">
        <v>1892</v>
      </c>
      <c r="C29" s="77" t="s">
        <v>1865</v>
      </c>
      <c r="D29" s="78" t="s">
        <v>1861</v>
      </c>
      <c r="E29" s="14" t="s">
        <v>1893</v>
      </c>
    </row>
    <row r="30" spans="1:5">
      <c r="A30" s="79">
        <v>50578.565000000002</v>
      </c>
      <c r="B30" s="14">
        <v>10652</v>
      </c>
      <c r="C30" s="77" t="s">
        <v>1883</v>
      </c>
      <c r="D30" s="78" t="s">
        <v>1861</v>
      </c>
      <c r="E30" s="14" t="s">
        <v>1894</v>
      </c>
    </row>
    <row r="31" spans="1:5">
      <c r="A31" s="79">
        <v>50595.569000000003</v>
      </c>
      <c r="B31" s="14">
        <v>10674</v>
      </c>
      <c r="C31" s="77" t="s">
        <v>1860</v>
      </c>
      <c r="D31" s="78" t="s">
        <v>1895</v>
      </c>
      <c r="E31" s="14" t="s">
        <v>1896</v>
      </c>
    </row>
    <row r="32" spans="1:5">
      <c r="A32" s="76" t="s">
        <v>1897</v>
      </c>
      <c r="B32" s="14" t="s">
        <v>1898</v>
      </c>
      <c r="C32" s="77" t="s">
        <v>1899</v>
      </c>
      <c r="D32" s="78" t="s">
        <v>1861</v>
      </c>
      <c r="E32" s="14" t="s">
        <v>1894</v>
      </c>
    </row>
    <row r="33" spans="1:6">
      <c r="A33" s="76" t="s">
        <v>1900</v>
      </c>
      <c r="B33" s="14" t="s">
        <v>1901</v>
      </c>
      <c r="C33" s="77" t="s">
        <v>1860</v>
      </c>
      <c r="D33" s="78" t="s">
        <v>1902</v>
      </c>
      <c r="E33" s="14" t="s">
        <v>1896</v>
      </c>
    </row>
    <row r="34" spans="1:6">
      <c r="A34" s="76" t="s">
        <v>1903</v>
      </c>
      <c r="B34" s="14">
        <v>10729</v>
      </c>
      <c r="C34" s="77" t="s">
        <v>1904</v>
      </c>
      <c r="D34" s="78" t="s">
        <v>1863</v>
      </c>
      <c r="E34" s="14" t="s">
        <v>1905</v>
      </c>
    </row>
    <row r="35" spans="1:6">
      <c r="A35" s="76" t="s">
        <v>1906</v>
      </c>
      <c r="B35" s="14" t="s">
        <v>1907</v>
      </c>
      <c r="C35" s="77" t="s">
        <v>1899</v>
      </c>
      <c r="D35" s="78" t="s">
        <v>1908</v>
      </c>
      <c r="E35" s="14" t="s">
        <v>1896</v>
      </c>
    </row>
    <row r="36" spans="1:6">
      <c r="A36" s="26"/>
    </row>
    <row r="37" spans="1:6">
      <c r="A37" s="76" t="s">
        <v>1909</v>
      </c>
      <c r="B37" s="14" t="s">
        <v>1910</v>
      </c>
      <c r="C37" s="77" t="s">
        <v>1911</v>
      </c>
      <c r="D37" s="78" t="s">
        <v>1912</v>
      </c>
      <c r="E37" s="14" t="s">
        <v>1913</v>
      </c>
    </row>
    <row r="38" spans="1:6">
      <c r="A38" s="76"/>
      <c r="B38" s="14"/>
      <c r="C38" s="77"/>
      <c r="D38" s="78"/>
      <c r="E38" s="14"/>
    </row>
    <row r="39" spans="1:6">
      <c r="A39" s="1">
        <v>50692.813000000002</v>
      </c>
      <c r="B39" s="1">
        <v>30157</v>
      </c>
      <c r="C39" s="1">
        <v>8.0000000000000002E-3</v>
      </c>
      <c r="D39" s="1">
        <v>14</v>
      </c>
      <c r="E39" s="1" t="s">
        <v>1914</v>
      </c>
      <c r="F39" s="1" t="s">
        <v>1915</v>
      </c>
    </row>
    <row r="40" spans="1:6">
      <c r="A40" s="1">
        <v>50696.792999999998</v>
      </c>
      <c r="B40" s="1">
        <v>30164</v>
      </c>
      <c r="C40" s="1">
        <v>5.0000000000000001E-3</v>
      </c>
      <c r="D40" s="1">
        <v>14</v>
      </c>
      <c r="E40" s="1" t="s">
        <v>1916</v>
      </c>
      <c r="F40" s="1" t="s">
        <v>1917</v>
      </c>
    </row>
    <row r="41" spans="1:6">
      <c r="A41" s="1">
        <v>50748.578000000001</v>
      </c>
      <c r="B41" s="1">
        <v>30255</v>
      </c>
      <c r="C41" s="1">
        <v>1.2E-2</v>
      </c>
      <c r="D41" s="1">
        <v>20</v>
      </c>
      <c r="E41" s="1" t="s">
        <v>1918</v>
      </c>
      <c r="F41" s="1" t="s">
        <v>1919</v>
      </c>
    </row>
    <row r="42" spans="1:6">
      <c r="A42" s="1">
        <v>51054.695</v>
      </c>
      <c r="B42" s="1">
        <v>30793</v>
      </c>
      <c r="C42" s="1">
        <v>1.0999999999999999E-2</v>
      </c>
      <c r="D42" s="1">
        <v>19</v>
      </c>
      <c r="E42" s="1" t="s">
        <v>1914</v>
      </c>
      <c r="F42" s="1" t="s">
        <v>1915</v>
      </c>
    </row>
    <row r="43" spans="1:6">
      <c r="A43" s="1">
        <v>51055.839999999997</v>
      </c>
      <c r="B43" s="1">
        <v>30795</v>
      </c>
      <c r="C43" s="1">
        <v>1.7999999999999999E-2</v>
      </c>
      <c r="D43" s="1">
        <v>17</v>
      </c>
      <c r="E43" s="1" t="s">
        <v>1916</v>
      </c>
      <c r="F43" s="1" t="s">
        <v>1917</v>
      </c>
    </row>
    <row r="44" spans="1:6">
      <c r="A44" s="1">
        <v>51079.733999999997</v>
      </c>
      <c r="B44" s="1">
        <v>30837</v>
      </c>
      <c r="C44" s="1">
        <v>1.4E-2</v>
      </c>
      <c r="D44" s="1">
        <v>17</v>
      </c>
      <c r="E44" s="1" t="s">
        <v>1916</v>
      </c>
      <c r="F44" s="1" t="s">
        <v>1917</v>
      </c>
    </row>
    <row r="45" spans="1:6">
      <c r="A45" s="1">
        <v>51083.716999999997</v>
      </c>
      <c r="B45" s="1">
        <v>30844</v>
      </c>
      <c r="C45" s="1">
        <v>1.4E-2</v>
      </c>
      <c r="D45" s="1">
        <v>13</v>
      </c>
      <c r="E45" s="1" t="s">
        <v>1916</v>
      </c>
      <c r="F45" s="1" t="s">
        <v>1917</v>
      </c>
    </row>
    <row r="46" spans="1:6">
      <c r="A46" s="1">
        <v>51099.646999999997</v>
      </c>
      <c r="B46" s="1">
        <v>30872</v>
      </c>
      <c r="C46" s="1">
        <v>1.2E-2</v>
      </c>
      <c r="D46" s="1">
        <v>11</v>
      </c>
      <c r="E46" s="1" t="s">
        <v>1916</v>
      </c>
      <c r="F46" s="1" t="s">
        <v>1917</v>
      </c>
    </row>
    <row r="47" spans="1:6">
      <c r="A47" s="1">
        <v>51156.548000000003</v>
      </c>
      <c r="B47" s="1">
        <v>30972</v>
      </c>
      <c r="C47" s="1">
        <v>1.4E-2</v>
      </c>
      <c r="D47" s="1">
        <v>17</v>
      </c>
      <c r="E47" s="1" t="s">
        <v>1914</v>
      </c>
      <c r="F47" s="1" t="s">
        <v>1915</v>
      </c>
    </row>
    <row r="48" spans="1:6">
      <c r="A48" s="1">
        <v>51347.731</v>
      </c>
      <c r="B48" s="1">
        <v>31308</v>
      </c>
      <c r="C48" s="1">
        <v>1.4999999999999999E-2</v>
      </c>
      <c r="D48" s="1">
        <v>9</v>
      </c>
      <c r="E48" s="1" t="s">
        <v>1916</v>
      </c>
      <c r="F48" s="1" t="s">
        <v>1917</v>
      </c>
    </row>
    <row r="49" spans="1:6">
      <c r="A49" s="1">
        <v>51384.718000000001</v>
      </c>
      <c r="B49" s="1">
        <v>31373</v>
      </c>
      <c r="C49" s="1">
        <v>1.7999999999999999E-2</v>
      </c>
      <c r="D49" s="1">
        <v>16</v>
      </c>
      <c r="E49" s="1" t="s">
        <v>1914</v>
      </c>
      <c r="F49" s="1" t="s">
        <v>1915</v>
      </c>
    </row>
    <row r="50" spans="1:6">
      <c r="A50" s="1">
        <v>51396.663</v>
      </c>
      <c r="B50" s="1">
        <v>31394</v>
      </c>
      <c r="C50" s="1">
        <v>1.4E-2</v>
      </c>
      <c r="D50" s="1">
        <v>13</v>
      </c>
      <c r="E50" s="1" t="s">
        <v>1916</v>
      </c>
      <c r="F50" s="1" t="s">
        <v>1917</v>
      </c>
    </row>
    <row r="51" spans="1:6">
      <c r="A51" s="1">
        <v>51400.646399999998</v>
      </c>
      <c r="B51" s="1">
        <v>31401</v>
      </c>
      <c r="C51" s="1">
        <v>1.4200000000000001E-2</v>
      </c>
      <c r="E51" s="1" t="s">
        <v>1920</v>
      </c>
      <c r="F51" s="1" t="s">
        <v>1921</v>
      </c>
    </row>
    <row r="52" spans="1:6">
      <c r="A52" s="1">
        <v>51400.648000000001</v>
      </c>
      <c r="B52" s="1">
        <v>31401</v>
      </c>
      <c r="C52" s="1">
        <v>1.6E-2</v>
      </c>
      <c r="D52" s="1">
        <v>15</v>
      </c>
      <c r="E52" s="1" t="s">
        <v>1916</v>
      </c>
      <c r="F52" s="1" t="s">
        <v>1917</v>
      </c>
    </row>
    <row r="53" spans="1:6">
      <c r="A53" s="1">
        <v>51426.824000000001</v>
      </c>
      <c r="B53" s="1">
        <v>31447</v>
      </c>
      <c r="C53" s="1">
        <v>1.7999999999999999E-2</v>
      </c>
      <c r="D53" s="1">
        <v>19</v>
      </c>
      <c r="E53" s="1" t="s">
        <v>1916</v>
      </c>
      <c r="F53" s="1" t="s">
        <v>1917</v>
      </c>
    </row>
    <row r="54" spans="1:6">
      <c r="A54" s="1">
        <v>51429.661999999997</v>
      </c>
      <c r="B54" s="1">
        <v>31452</v>
      </c>
      <c r="C54" s="1">
        <v>1.0999999999999999E-2</v>
      </c>
      <c r="D54" s="1">
        <v>18</v>
      </c>
      <c r="E54" s="1" t="s">
        <v>1916</v>
      </c>
      <c r="F54" s="1" t="s">
        <v>1917</v>
      </c>
    </row>
    <row r="55" spans="1:6">
      <c r="A55" s="1">
        <v>51433.646999999997</v>
      </c>
      <c r="B55" s="1">
        <v>31459</v>
      </c>
      <c r="C55" s="1">
        <v>1.2999999999999999E-2</v>
      </c>
      <c r="D55" s="1">
        <v>11</v>
      </c>
      <c r="E55" s="1" t="s">
        <v>1916</v>
      </c>
      <c r="F55" s="1" t="s">
        <v>1917</v>
      </c>
    </row>
    <row r="56" spans="1:6">
      <c r="A56" s="1">
        <v>51433.650999999998</v>
      </c>
      <c r="B56" s="1">
        <v>31459</v>
      </c>
      <c r="C56" s="1">
        <v>1.7000000000000001E-2</v>
      </c>
      <c r="D56" s="1">
        <v>15</v>
      </c>
      <c r="E56" s="1" t="s">
        <v>1914</v>
      </c>
      <c r="F56" s="1" t="s">
        <v>1915</v>
      </c>
    </row>
    <row r="57" spans="1:6">
      <c r="A57" s="1">
        <v>51486.561999999998</v>
      </c>
      <c r="B57" s="1">
        <v>31552</v>
      </c>
      <c r="C57" s="1">
        <v>1.2E-2</v>
      </c>
      <c r="D57" s="1">
        <v>18</v>
      </c>
      <c r="E57" s="1" t="s">
        <v>1914</v>
      </c>
      <c r="F57" s="1" t="s">
        <v>1915</v>
      </c>
    </row>
    <row r="58" spans="1:6">
      <c r="A58" s="1">
        <v>51487.703000000001</v>
      </c>
      <c r="B58" s="1">
        <v>31554</v>
      </c>
      <c r="C58" s="1">
        <v>1.4999999999999999E-2</v>
      </c>
      <c r="D58" s="1">
        <v>18</v>
      </c>
      <c r="E58" s="1" t="s">
        <v>1916</v>
      </c>
      <c r="F58" s="1" t="s">
        <v>1917</v>
      </c>
    </row>
    <row r="59" spans="1:6">
      <c r="A59" s="1">
        <v>51523.553</v>
      </c>
      <c r="B59" s="1">
        <v>31617</v>
      </c>
      <c r="C59" s="1">
        <v>1.7999999999999999E-2</v>
      </c>
      <c r="D59" s="1">
        <v>15</v>
      </c>
      <c r="E59" s="1" t="s">
        <v>1916</v>
      </c>
      <c r="F59" s="1" t="s">
        <v>1917</v>
      </c>
    </row>
    <row r="60" spans="1:6">
      <c r="A60" s="1">
        <v>51698.798000000003</v>
      </c>
      <c r="B60" s="1">
        <v>31925</v>
      </c>
      <c r="C60" s="1">
        <v>1.2999999999999999E-2</v>
      </c>
      <c r="D60" s="1">
        <v>18</v>
      </c>
      <c r="E60" s="1" t="s">
        <v>1914</v>
      </c>
      <c r="F60" s="1" t="s">
        <v>1915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/>
  </sheetViews>
  <sheetFormatPr defaultColWidth="10.28515625" defaultRowHeight="12.75"/>
  <cols>
    <col min="1" max="1" width="15" style="1" customWidth="1"/>
    <col min="2" max="2" width="8" style="1" customWidth="1"/>
    <col min="3" max="3" width="8.7109375" style="1" customWidth="1"/>
    <col min="4" max="5" width="4" style="1" customWidth="1"/>
    <col min="6" max="6" width="12.42578125" style="1" customWidth="1"/>
    <col min="7" max="16384" width="10.28515625" style="1"/>
  </cols>
  <sheetData>
    <row r="1" spans="1:6">
      <c r="A1" s="81">
        <v>48885.582000000002</v>
      </c>
      <c r="B1" s="1">
        <v>25981</v>
      </c>
      <c r="C1" s="82" t="s">
        <v>1922</v>
      </c>
      <c r="D1" s="1">
        <v>12</v>
      </c>
      <c r="E1" s="1" t="s">
        <v>1923</v>
      </c>
    </row>
    <row r="2" spans="1:6">
      <c r="A2" s="81">
        <v>48885.688000000002</v>
      </c>
      <c r="B2" s="1">
        <v>26981</v>
      </c>
      <c r="C2" s="83">
        <v>5.0000000000000001E-3</v>
      </c>
      <c r="D2" s="1">
        <v>17</v>
      </c>
      <c r="E2" s="1" t="s">
        <v>1923</v>
      </c>
    </row>
    <row r="3" spans="1:6">
      <c r="A3" s="81">
        <v>48893.555</v>
      </c>
      <c r="B3" s="1">
        <v>26995</v>
      </c>
      <c r="C3" s="83">
        <v>6.0000000000000001E-3</v>
      </c>
      <c r="D3" s="1">
        <v>19</v>
      </c>
      <c r="E3" s="1" t="s">
        <v>1923</v>
      </c>
      <c r="F3" s="1" t="s">
        <v>1924</v>
      </c>
    </row>
    <row r="4" spans="1:6">
      <c r="A4" s="81">
        <v>48897.625</v>
      </c>
      <c r="B4" s="1">
        <v>27002</v>
      </c>
      <c r="C4" s="82" t="s">
        <v>1925</v>
      </c>
      <c r="D4" s="1">
        <v>15</v>
      </c>
      <c r="E4" s="1" t="s">
        <v>1923</v>
      </c>
    </row>
    <row r="5" spans="1:6">
      <c r="A5" s="81">
        <v>48897.635000000002</v>
      </c>
      <c r="B5" s="1">
        <v>27002</v>
      </c>
      <c r="C5" s="83">
        <v>4.0000000000000001E-3</v>
      </c>
      <c r="D5" s="1">
        <v>14</v>
      </c>
      <c r="E5" s="1" t="s">
        <v>1923</v>
      </c>
    </row>
    <row r="6" spans="1:6">
      <c r="A6" s="81">
        <v>48898.775000000001</v>
      </c>
      <c r="B6" s="1">
        <v>27004</v>
      </c>
      <c r="C6" s="83">
        <v>5.0000000000000001E-3</v>
      </c>
      <c r="D6" s="1">
        <v>11</v>
      </c>
      <c r="E6" s="1" t="s">
        <v>1923</v>
      </c>
    </row>
    <row r="7" spans="1:6">
      <c r="A7" s="81">
        <v>48901.616999999998</v>
      </c>
      <c r="B7" s="1">
        <v>27009</v>
      </c>
      <c r="C7" s="83">
        <v>2E-3</v>
      </c>
      <c r="D7" s="1">
        <v>15</v>
      </c>
      <c r="E7" s="1" t="s">
        <v>1923</v>
      </c>
    </row>
    <row r="8" spans="1:6">
      <c r="A8" s="81">
        <v>49223.675000000003</v>
      </c>
      <c r="B8" s="1">
        <v>27575</v>
      </c>
      <c r="C8" s="83">
        <v>0.01</v>
      </c>
      <c r="D8" s="1">
        <v>8</v>
      </c>
      <c r="E8" s="1" t="s">
        <v>1923</v>
      </c>
    </row>
    <row r="9" spans="1:6">
      <c r="A9" s="81">
        <v>49235.62</v>
      </c>
      <c r="B9" s="1">
        <v>27595</v>
      </c>
      <c r="C9" s="83">
        <v>6.0000000000000001E-3</v>
      </c>
      <c r="D9" s="1">
        <v>11</v>
      </c>
      <c r="E9" s="1" t="s">
        <v>1926</v>
      </c>
    </row>
    <row r="10" spans="1:6">
      <c r="A10" s="81">
        <v>49264.627</v>
      </c>
      <c r="B10" s="1">
        <v>27647</v>
      </c>
      <c r="C10" s="82" t="s">
        <v>1927</v>
      </c>
      <c r="D10" s="1">
        <v>14</v>
      </c>
      <c r="E10" s="1" t="s">
        <v>1923</v>
      </c>
    </row>
    <row r="11" spans="1:6">
      <c r="A11" s="81">
        <v>49264.531999999999</v>
      </c>
      <c r="B11" s="1">
        <v>27647</v>
      </c>
      <c r="C11" s="83">
        <v>0</v>
      </c>
      <c r="D11" s="1">
        <v>10</v>
      </c>
      <c r="E11" s="1" t="s">
        <v>1923</v>
      </c>
    </row>
    <row r="12" spans="1:6">
      <c r="A12" s="81">
        <v>49480.853000000003</v>
      </c>
      <c r="B12" s="1">
        <v>28027</v>
      </c>
      <c r="C12" s="83">
        <v>3.0000000000000001E-3</v>
      </c>
      <c r="D12" s="1">
        <v>14</v>
      </c>
      <c r="E12" s="1" t="s">
        <v>1923</v>
      </c>
    </row>
    <row r="13" spans="1:6">
      <c r="A13" s="81">
        <v>49594.553</v>
      </c>
      <c r="B13" s="1">
        <v>28227</v>
      </c>
      <c r="C13" s="83">
        <v>5.0000000000000001E-3</v>
      </c>
      <c r="D13" s="1">
        <v>14</v>
      </c>
      <c r="E13" s="1" t="s">
        <v>1923</v>
      </c>
      <c r="F13" s="1" t="s">
        <v>1928</v>
      </c>
    </row>
    <row r="14" spans="1:6">
      <c r="A14" s="81">
        <v>49602.614000000001</v>
      </c>
      <c r="B14" s="1">
        <v>28241</v>
      </c>
      <c r="C14" s="82" t="s">
        <v>1929</v>
      </c>
      <c r="D14" s="1">
        <v>14</v>
      </c>
      <c r="E14" s="1" t="s">
        <v>1923</v>
      </c>
    </row>
    <row r="15" spans="1:6">
      <c r="A15" s="81">
        <v>49602.62</v>
      </c>
      <c r="B15" s="1">
        <v>28241</v>
      </c>
      <c r="C15" s="83">
        <v>5.0000000000000001E-3</v>
      </c>
      <c r="D15" s="1">
        <v>11</v>
      </c>
      <c r="E15" s="1" t="s">
        <v>1923</v>
      </c>
      <c r="F15" s="1" t="s">
        <v>1924</v>
      </c>
    </row>
    <row r="16" spans="1:6">
      <c r="A16" s="81">
        <v>49635.618999999999</v>
      </c>
      <c r="B16" s="1">
        <v>28299</v>
      </c>
      <c r="C16" s="83">
        <v>3.0000000000000001E-3</v>
      </c>
      <c r="D16" s="1">
        <v>17</v>
      </c>
      <c r="E16" s="1" t="s">
        <v>1923</v>
      </c>
    </row>
    <row r="17" spans="1:6">
      <c r="A17" s="81">
        <v>49680.574999999997</v>
      </c>
      <c r="B17" s="1">
        <v>28378</v>
      </c>
      <c r="C17" s="83">
        <v>8.9999999999999993E-3</v>
      </c>
      <c r="D17" s="1">
        <v>14</v>
      </c>
      <c r="E17" s="1" t="s">
        <v>1923</v>
      </c>
    </row>
    <row r="18" spans="1:6">
      <c r="A18" s="81">
        <v>49713.561000000002</v>
      </c>
      <c r="B18" s="1">
        <v>28436</v>
      </c>
      <c r="C18" s="82" t="s">
        <v>1930</v>
      </c>
      <c r="D18" s="1">
        <v>14</v>
      </c>
      <c r="E18" s="1" t="s">
        <v>1923</v>
      </c>
    </row>
    <row r="19" spans="1:6">
      <c r="A19" s="84">
        <v>49713.57</v>
      </c>
      <c r="B19" s="1">
        <v>28436</v>
      </c>
      <c r="C19" s="83">
        <v>2E-3</v>
      </c>
      <c r="D19" s="1">
        <v>14</v>
      </c>
      <c r="E19" s="1" t="s">
        <v>1923</v>
      </c>
    </row>
    <row r="20" spans="1:6">
      <c r="A20" s="81">
        <v>49867.767999999996</v>
      </c>
      <c r="B20" s="1">
        <v>28707</v>
      </c>
      <c r="C20" s="83">
        <v>3.0000000000000001E-3</v>
      </c>
      <c r="D20" s="1">
        <v>16</v>
      </c>
      <c r="E20" s="1" t="s">
        <v>1923</v>
      </c>
    </row>
    <row r="21" spans="1:6">
      <c r="A21" s="81">
        <v>49928.654000000002</v>
      </c>
      <c r="B21" s="1">
        <v>28814</v>
      </c>
      <c r="C21" s="83">
        <v>7.0000000000000001E-3</v>
      </c>
      <c r="D21" s="1">
        <v>11</v>
      </c>
      <c r="E21" s="1" t="s">
        <v>1923</v>
      </c>
    </row>
    <row r="22" spans="1:6">
      <c r="A22" s="81">
        <v>49928.654999999999</v>
      </c>
      <c r="B22" s="1">
        <v>28814</v>
      </c>
      <c r="C22" s="83">
        <v>8.0000000000000002E-3</v>
      </c>
      <c r="D22" s="1">
        <v>12</v>
      </c>
      <c r="E22" s="1" t="s">
        <v>1923</v>
      </c>
    </row>
    <row r="23" spans="1:6">
      <c r="A23" s="81">
        <v>49958.811000000002</v>
      </c>
      <c r="B23" s="1">
        <v>28867</v>
      </c>
      <c r="C23" s="83">
        <v>7.0000000000000001E-3</v>
      </c>
      <c r="D23" s="1">
        <v>16</v>
      </c>
      <c r="E23" s="1" t="s">
        <v>1923</v>
      </c>
    </row>
    <row r="24" spans="1:6">
      <c r="A24" s="81">
        <v>49952.79</v>
      </c>
      <c r="B24" s="1">
        <v>28874</v>
      </c>
      <c r="C24" s="83">
        <v>3.0000000000000001E-3</v>
      </c>
      <c r="D24" s="1">
        <v>15</v>
      </c>
      <c r="E24" s="1" t="s">
        <v>1923</v>
      </c>
      <c r="F24" s="1" t="s">
        <v>1924</v>
      </c>
    </row>
    <row r="25" spans="1:6">
      <c r="A25" s="81">
        <v>49955.635000000002</v>
      </c>
      <c r="B25" s="1">
        <v>28879</v>
      </c>
      <c r="C25" s="83">
        <v>4.0000000000000001E-3</v>
      </c>
      <c r="D25" s="1">
        <v>15</v>
      </c>
      <c r="E25" s="1" t="s">
        <v>1923</v>
      </c>
    </row>
    <row r="26" spans="1:6">
      <c r="A26" s="81">
        <v>49978.724000000002</v>
      </c>
      <c r="B26" s="1">
        <v>28902</v>
      </c>
      <c r="C26" s="83">
        <v>5.0000000000000001E-3</v>
      </c>
      <c r="D26" s="1">
        <v>13</v>
      </c>
      <c r="E26" s="1" t="s">
        <v>1923</v>
      </c>
    </row>
    <row r="27" spans="1:6">
      <c r="A27" s="81">
        <v>50005.605000000003</v>
      </c>
      <c r="B27" s="1">
        <v>28951</v>
      </c>
      <c r="C27" s="83">
        <v>7.0000000000000001E-3</v>
      </c>
      <c r="D27" s="1">
        <v>18</v>
      </c>
      <c r="E27" s="1" t="s">
        <v>1923</v>
      </c>
    </row>
    <row r="28" spans="1:6">
      <c r="A28" s="81">
        <v>50043.588000000003</v>
      </c>
      <c r="B28" s="1">
        <v>29016</v>
      </c>
      <c r="C28" s="83">
        <v>4.0000000000000001E-3</v>
      </c>
      <c r="D28" s="1">
        <v>17</v>
      </c>
      <c r="E28" s="1" t="s">
        <v>1923</v>
      </c>
    </row>
    <row r="29" spans="1:6">
      <c r="A29" s="81">
        <v>50226.803999999996</v>
      </c>
      <c r="B29" s="1">
        <v>29338</v>
      </c>
      <c r="C29" s="83">
        <v>4.0000000000000001E-3</v>
      </c>
      <c r="D29" s="1">
        <v>13</v>
      </c>
      <c r="E29" s="1" t="s">
        <v>1923</v>
      </c>
    </row>
    <row r="30" spans="1:6">
      <c r="A30" s="81">
        <v>50304.758000000002</v>
      </c>
      <c r="B30" s="1" t="s">
        <v>1931</v>
      </c>
      <c r="C30" s="83">
        <v>5.0000000000000001E-3</v>
      </c>
      <c r="D30" s="1">
        <v>13</v>
      </c>
      <c r="E30" s="1" t="s">
        <v>1923</v>
      </c>
    </row>
    <row r="31" spans="1:6">
      <c r="A31" s="84">
        <v>50320.697</v>
      </c>
      <c r="B31" s="1">
        <v>29503</v>
      </c>
      <c r="C31" s="83">
        <v>1.4E-2</v>
      </c>
      <c r="D31" s="1">
        <v>18</v>
      </c>
      <c r="E31" s="1" t="s">
        <v>1923</v>
      </c>
    </row>
    <row r="32" spans="1:6">
      <c r="A32" s="81">
        <v>50336.62</v>
      </c>
      <c r="B32" s="1">
        <v>29531</v>
      </c>
      <c r="C32" s="83">
        <v>5.0000000000000001E-3</v>
      </c>
      <c r="D32" s="1">
        <v>12</v>
      </c>
      <c r="E32" s="1" t="s">
        <v>1923</v>
      </c>
    </row>
    <row r="33" spans="1:6">
      <c r="A33" s="81">
        <v>50337.754000000001</v>
      </c>
      <c r="B33" s="1">
        <v>29533</v>
      </c>
      <c r="C33" s="83">
        <v>1.0999999999999999E-2</v>
      </c>
      <c r="D33" s="1">
        <v>11</v>
      </c>
      <c r="E33" s="1" t="s">
        <v>1923</v>
      </c>
    </row>
    <row r="34" spans="1:6">
      <c r="A34" s="81">
        <v>50422.542000000001</v>
      </c>
      <c r="B34" s="1">
        <v>29582</v>
      </c>
      <c r="C34" s="83">
        <v>8.9999999999999993E-3</v>
      </c>
      <c r="D34" s="1">
        <v>11</v>
      </c>
      <c r="E34" s="1" t="s">
        <v>1923</v>
      </c>
      <c r="F34" s="1" t="s">
        <v>1924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2022-04-03T04:34:51Z</dcterms:created>
  <dcterms:modified xsi:type="dcterms:W3CDTF">2023-08-06T07:09:20Z</dcterms:modified>
</cp:coreProperties>
</file>