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B45ECE8-0553-44CB-B428-EE802255C376}" xr6:coauthVersionLast="47" xr6:coauthVersionMax="47" xr10:uidLastSave="{00000000-0000-0000-0000-000000000000}"/>
  <bookViews>
    <workbookView xWindow="11745" yWindow="750" windowWidth="16965" windowHeight="1467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4" i="1"/>
  <c r="F24" i="1" s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E27" i="1"/>
  <c r="F27" i="1"/>
  <c r="G27" i="1" s="1"/>
  <c r="I27" i="1" s="1"/>
  <c r="Q27" i="1"/>
  <c r="E28" i="1"/>
  <c r="F28" i="1" s="1"/>
  <c r="G28" i="1" s="1"/>
  <c r="I28" i="1" s="1"/>
  <c r="Q28" i="1"/>
  <c r="E29" i="1"/>
  <c r="F29" i="1"/>
  <c r="G29" i="1" s="1"/>
  <c r="I29" i="1" s="1"/>
  <c r="Q29" i="1"/>
  <c r="E30" i="1"/>
  <c r="F30" i="1" s="1"/>
  <c r="G30" i="1" s="1"/>
  <c r="I30" i="1" s="1"/>
  <c r="Q30" i="1"/>
  <c r="E31" i="1"/>
  <c r="F31" i="1"/>
  <c r="G31" i="1" s="1"/>
  <c r="I31" i="1" s="1"/>
  <c r="Q31" i="1"/>
  <c r="E32" i="1"/>
  <c r="F32" i="1" s="1"/>
  <c r="G32" i="1" s="1"/>
  <c r="I32" i="1" s="1"/>
  <c r="Q32" i="1"/>
  <c r="E33" i="1"/>
  <c r="F33" i="1"/>
  <c r="G33" i="1" s="1"/>
  <c r="I33" i="1" s="1"/>
  <c r="Q33" i="1"/>
  <c r="E34" i="1"/>
  <c r="F34" i="1" s="1"/>
  <c r="G34" i="1" s="1"/>
  <c r="I34" i="1" s="1"/>
  <c r="Q34" i="1"/>
  <c r="E35" i="1"/>
  <c r="F35" i="1"/>
  <c r="G35" i="1" s="1"/>
  <c r="I35" i="1" s="1"/>
  <c r="Q35" i="1"/>
  <c r="E36" i="1"/>
  <c r="F36" i="1" s="1"/>
  <c r="G36" i="1" s="1"/>
  <c r="I36" i="1" s="1"/>
  <c r="Q36" i="1"/>
  <c r="E37" i="1"/>
  <c r="F37" i="1" s="1"/>
  <c r="G37" i="1" s="1"/>
  <c r="I37" i="1" s="1"/>
  <c r="Q37" i="1"/>
  <c r="E38" i="1"/>
  <c r="F38" i="1" s="1"/>
  <c r="G38" i="1" s="1"/>
  <c r="I38" i="1" s="1"/>
  <c r="Q38" i="1"/>
  <c r="E39" i="1"/>
  <c r="F39" i="1"/>
  <c r="G39" i="1" s="1"/>
  <c r="I39" i="1" s="1"/>
  <c r="Q39" i="1"/>
  <c r="E40" i="1"/>
  <c r="F40" i="1" s="1"/>
  <c r="G40" i="1" s="1"/>
  <c r="I40" i="1" s="1"/>
  <c r="Q40" i="1"/>
  <c r="E41" i="1"/>
  <c r="F41" i="1" s="1"/>
  <c r="G41" i="1" s="1"/>
  <c r="I41" i="1" s="1"/>
  <c r="Q41" i="1"/>
  <c r="E42" i="1"/>
  <c r="F42" i="1" s="1"/>
  <c r="G42" i="1" s="1"/>
  <c r="I42" i="1" s="1"/>
  <c r="Q42" i="1"/>
  <c r="E43" i="1"/>
  <c r="F43" i="1" s="1"/>
  <c r="G43" i="1" s="1"/>
  <c r="I43" i="1" s="1"/>
  <c r="Q43" i="1"/>
  <c r="E44" i="1"/>
  <c r="F44" i="1" s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E47" i="1"/>
  <c r="F47" i="1"/>
  <c r="G47" i="1" s="1"/>
  <c r="I47" i="1" s="1"/>
  <c r="Q47" i="1"/>
  <c r="E48" i="1"/>
  <c r="F48" i="1" s="1"/>
  <c r="G48" i="1" s="1"/>
  <c r="I48" i="1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E51" i="1"/>
  <c r="F51" i="1" s="1"/>
  <c r="G51" i="1" s="1"/>
  <c r="I51" i="1" s="1"/>
  <c r="Q51" i="1"/>
  <c r="E52" i="1"/>
  <c r="F52" i="1"/>
  <c r="G52" i="1" s="1"/>
  <c r="I52" i="1" s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44" i="1"/>
  <c r="O48" i="1"/>
  <c r="O51" i="1"/>
  <c r="O55" i="1"/>
  <c r="O22" i="1"/>
  <c r="O26" i="1"/>
  <c r="O30" i="1"/>
  <c r="O34" i="1"/>
  <c r="O38" i="1"/>
  <c r="O46" i="1"/>
  <c r="O52" i="1"/>
  <c r="O23" i="1"/>
  <c r="O27" i="1"/>
  <c r="O31" i="1"/>
  <c r="O35" i="1"/>
  <c r="O39" i="1"/>
  <c r="O43" i="1"/>
  <c r="O47" i="1"/>
  <c r="O50" i="1"/>
  <c r="O54" i="1"/>
  <c r="O42" i="1"/>
  <c r="O53" i="1"/>
  <c r="O33" i="1"/>
  <c r="O45" i="1"/>
  <c r="O49" i="1"/>
  <c r="O25" i="1"/>
  <c r="O29" i="1"/>
  <c r="O37" i="1"/>
  <c r="O41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<sst xmlns="http://schemas.openxmlformats.org/spreadsheetml/2006/main" count="153" uniqueCount="51">
  <si>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</si>
  <si>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</si>
  <si>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</si>
  <si>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</si>
  <si>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</si>
  <si>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</si>
  <si>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</si>
  <si>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</si>
  <si>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</si>
  <si>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</si>
  <si>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</si>
  <si>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</si>
  <si>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</si>
  <si>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</si>
  <si>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</si>
  <si>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</si>
  <si>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</si>
  <si>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</si>
  <si>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</si>
  <si>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</si>
  <si>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</si>
  <si>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</si>
  <si>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</si>
  <si>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</si>
  <si>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</si>
  <si>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</si>
  <si>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</si>
  <si>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</si>
  <si>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</si>
  <si>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</si>
  <si>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</si>
  <si>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</si>
  <si>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</si>
  <si>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</si>
  <si>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</si>
  <si>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</si>
  <si>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</si>
  <si>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</si>
  <si>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</si>
  <si>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</si>
  <si>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</si>
  <si>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</si>
  <si>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</si>
  <si>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</si>
  <si>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</si>
  <si>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FR234 Vul</t>
  </si>
  <si>
    <t>EW</t>
  </si>
  <si>
    <t>JBAV71</t>
  </si>
  <si>
    <t>I</t>
  </si>
  <si>
    <t>II</t>
  </si>
  <si>
    <t>Atlas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</si>
</sst>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0" fontId="18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FR234 Vul - O-C Diagr.</a:t>
            </a:r>
          </a:p>
        </c:rich>
      </c:tx>
      <c:layout>
        <c:manualLayout>
          <c:xMode val="edge"/>
          <c:yMode val="edge"/>
          <c:x val="0.38646616541353385"/>
          <c:y val="4.38882751596348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  <c:pt idx="1">
                  <c:v>3.2099999996717088E-2</c:v>
                </c:pt>
                <c:pt idx="2">
                  <c:v>3.4019999999145512E-2</c:v>
                </c:pt>
                <c:pt idx="3">
                  <c:v>1.3959999996586703E-2</c:v>
                </c:pt>
                <c:pt idx="4">
                  <c:v>1.7079999997804407E-2</c:v>
                </c:pt>
                <c:pt idx="5">
                  <c:v>2.1079999998619314E-2</c:v>
                </c:pt>
                <c:pt idx="6">
                  <c:v>1.1940000003960449E-2</c:v>
                </c:pt>
                <c:pt idx="7">
                  <c:v>1.9679999997606501E-2</c:v>
                </c:pt>
                <c:pt idx="8">
                  <c:v>1.6879999995580874E-2</c:v>
                </c:pt>
                <c:pt idx="9">
                  <c:v>1.9379999997909181E-2</c:v>
                </c:pt>
                <c:pt idx="10">
                  <c:v>1.3419999995676335E-2</c:v>
                </c:pt>
                <c:pt idx="11">
                  <c:v>1.1539999999513384E-2</c:v>
                </c:pt>
                <c:pt idx="12">
                  <c:v>1.1979999995674007E-2</c:v>
                </c:pt>
                <c:pt idx="13">
                  <c:v>1.2640000000828877E-2</c:v>
                </c:pt>
                <c:pt idx="14">
                  <c:v>1.0859999994863756E-2</c:v>
                </c:pt>
                <c:pt idx="15">
                  <c:v>9.2999999978928827E-3</c:v>
                </c:pt>
                <c:pt idx="16">
                  <c:v>8.1599999975878745E-3</c:v>
                </c:pt>
                <c:pt idx="17">
                  <c:v>1.1299999998300336E-2</c:v>
                </c:pt>
                <c:pt idx="18">
                  <c:v>8.5400000025401823E-3</c:v>
                </c:pt>
                <c:pt idx="19">
                  <c:v>6.7400000043562613E-3</c:v>
                </c:pt>
                <c:pt idx="20">
                  <c:v>7.3799999954644591E-3</c:v>
                </c:pt>
                <c:pt idx="21">
                  <c:v>6.4400000046589412E-3</c:v>
                </c:pt>
                <c:pt idx="22">
                  <c:v>7.219999999506399E-3</c:v>
                </c:pt>
                <c:pt idx="23">
                  <c:v>5.9600000022328459E-3</c:v>
                </c:pt>
                <c:pt idx="24">
                  <c:v>4.8800000004121102E-3</c:v>
                </c:pt>
                <c:pt idx="25">
                  <c:v>8.8400000022375025E-3</c:v>
                </c:pt>
                <c:pt idx="26">
                  <c:v>7.180000000516884E-3</c:v>
                </c:pt>
                <c:pt idx="27">
                  <c:v>5.4200000013224781E-3</c:v>
                </c:pt>
                <c:pt idx="28">
                  <c:v>5.6600000025355257E-3</c:v>
                </c:pt>
                <c:pt idx="29">
                  <c:v>-2.8000000020256266E-3</c:v>
                </c:pt>
                <c:pt idx="30">
                  <c:v>-4.1600000040489249E-3</c:v>
                </c:pt>
                <c:pt idx="31">
                  <c:v>-1.0000000038417056E-3</c:v>
                </c:pt>
                <c:pt idx="32">
                  <c:v>-8.5400000025401823E-3</c:v>
                </c:pt>
                <c:pt idx="33">
                  <c:v>-5.7000000015250407E-3</c:v>
                </c:pt>
                <c:pt idx="34">
                  <c:v>-8.0400000006193295E-3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3.3546118551827896E-3</c:v>
                </c:pt>
                <c:pt idx="1">
                  <c:v>2.6467946776764666E-2</c:v>
                </c:pt>
                <c:pt idx="2">
                  <c:v>2.6351014065813874E-2</c:v>
                </c:pt>
                <c:pt idx="3">
                  <c:v>2.4603580375997827E-2</c:v>
                </c:pt>
                <c:pt idx="4">
                  <c:v>2.4180655524241222E-2</c:v>
                </c:pt>
                <c:pt idx="5">
                  <c:v>2.415333479738356E-2</c:v>
                </c:pt>
                <c:pt idx="6">
                  <c:v>2.2288968396616718E-2</c:v>
                </c:pt>
                <c:pt idx="7">
                  <c:v>1.8629083826764342E-2</c:v>
                </c:pt>
                <c:pt idx="8">
                  <c:v>1.2771519988481656E-2</c:v>
                </c:pt>
                <c:pt idx="9">
                  <c:v>9.1378633164126387E-3</c:v>
                </c:pt>
                <c:pt idx="10">
                  <c:v>9.1116354186292822E-3</c:v>
                </c:pt>
                <c:pt idx="11">
                  <c:v>7.0986442637567615E-3</c:v>
                </c:pt>
                <c:pt idx="12">
                  <c:v>7.0942729474595357E-3</c:v>
                </c:pt>
                <c:pt idx="13">
                  <c:v>7.0931801183852297E-3</c:v>
                </c:pt>
                <c:pt idx="14">
                  <c:v>7.0199605704066963E-3</c:v>
                </c:pt>
                <c:pt idx="15">
                  <c:v>6.9937326726233397E-3</c:v>
                </c:pt>
                <c:pt idx="16">
                  <c:v>6.9926398435490337E-3</c:v>
                </c:pt>
                <c:pt idx="17">
                  <c:v>6.8188800207343043E-3</c:v>
                </c:pt>
                <c:pt idx="18">
                  <c:v>5.3883667624671332E-3</c:v>
                </c:pt>
                <c:pt idx="19">
                  <c:v>5.3774384717240687E-3</c:v>
                </c:pt>
                <c:pt idx="20">
                  <c:v>5.2036786489093392E-3</c:v>
                </c:pt>
                <c:pt idx="21">
                  <c:v>5.2025858198350332E-3</c:v>
                </c:pt>
                <c:pt idx="22">
                  <c:v>5.1392017335252574E-3</c:v>
                </c:pt>
                <c:pt idx="23">
                  <c:v>5.1075096903703699E-3</c:v>
                </c:pt>
                <c:pt idx="24">
                  <c:v>5.0288259970203038E-3</c:v>
                </c:pt>
                <c:pt idx="25">
                  <c:v>5.0277331679459978E-3</c:v>
                </c:pt>
                <c:pt idx="26">
                  <c:v>5.0124335609057075E-3</c:v>
                </c:pt>
                <c:pt idx="27">
                  <c:v>4.816817156604849E-3</c:v>
                </c:pt>
                <c:pt idx="28">
                  <c:v>4.7796609680784289E-3</c:v>
                </c:pt>
                <c:pt idx="29">
                  <c:v>3.3382194190681924E-3</c:v>
                </c:pt>
                <c:pt idx="30">
                  <c:v>3.0005352351074929E-3</c:v>
                </c:pt>
                <c:pt idx="31">
                  <c:v>2.8628387717448771E-3</c:v>
                </c:pt>
                <c:pt idx="32">
                  <c:v>1.4738530183013518E-3</c:v>
                </c:pt>
                <c:pt idx="33">
                  <c:v>1.2782366140004931E-3</c:v>
                </c:pt>
                <c:pt idx="34">
                  <c:v>1.1405401506378778E-3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45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x14ac:dyDescent="0.2">
      <c r="A2" t="s">
        <v>23</v>
      </c>
      <c r="B2" s="39" t="s">
        <v>46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5">
        <v>59405.500500000002</v>
      </c>
      <c r="D7" s="38" t="s">
        <v>50</v>
      </c>
    </row>
    <row r="8" spans="1:15" x14ac:dyDescent="0.2">
      <c r="A8" t="s">
        <v>3</v>
      </c>
      <c r="C8" s="5">
        <v>0.41267999999999999</v>
      </c>
      <c r="D8" s="38" t="s">
        <v>50</v>
      </c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INTERCEPT(INDIRECT($G$11):G991,INDIRECT($F$11):F991)</f>
        <v>3.3546118551827896E-3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SLOPE(INDIRECT($G$11):G991,INDIRECT($F$11):F991)</f>
        <v>-2.1856581486129434E-6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(C7+C11)+(C8+C12)*INT(MAX(F21:F3532))</f>
        <v>59823.546480540157</v>
      </c>
      <c r="E15" s="9" t="s">
        <v>30</v>
      </c>
      <c r="F15" s="24">
        <f ca="1">NOW()+15018.5+$C$5/24</f>
        <v>60168.828162268517</v>
      </c>
    </row>
    <row r="16" spans="1:15" x14ac:dyDescent="0.2">
      <c r="A16" s="11" t="s">
        <v>4</v>
      </c>
      <c r="B16" s="6"/>
      <c r="C16" s="12">
        <f ca="1">+C8+C12</f>
        <v>0.41267781434185136</v>
      </c>
      <c r="E16" s="9" t="s">
        <v>35</v>
      </c>
      <c r="F16" s="10">
        <f ca="1">ROUND(2*(F15-$C$7)/$C$8,0)/2+F14</f>
        <v>1850.5</v>
      </c>
    </row>
    <row r="17" spans="1:21" ht="13.5" thickBot="1" x14ac:dyDescent="0.25">
      <c r="A17" s="9" t="s">
        <v>27</v>
      </c>
      <c r="B17" s="6"/>
      <c r="C17" s="6">
        <f>COUNT(C21:C2190)</f>
        <v>35</v>
      </c>
      <c r="E17" s="9" t="s">
        <v>36</v>
      </c>
      <c r="F17" s="18">
        <f ca="1">ROUND(2*(F15-$C$15)/$C$16,0)/2+F14</f>
        <v>837.5</v>
      </c>
    </row>
    <row r="18" spans="1:21" ht="14.25" thickTop="1" thickBot="1" x14ac:dyDescent="0.25">
      <c r="A18" s="11" t="s">
        <v>5</v>
      </c>
      <c r="B18" s="6"/>
      <c r="C18" s="14">
        <f ca="1">+C15</f>
        <v>59823.546480540157</v>
      </c>
      <c r="D18" s="15">
        <f ca="1">+C16</f>
        <v>0.41267781434185136</v>
      </c>
      <c r="E18" s="9" t="s">
        <v>31</v>
      </c>
      <c r="F18" s="13">
        <f ca="1">+$C$15+$C$16*F17-15018.5-$C$5/24</f>
        <v>45151.059983384795</v>
      </c>
    </row>
    <row r="19" spans="1:21" ht="13.5" thickTop="1" x14ac:dyDescent="0.2">
      <c r="F19" t="s">
        <v>43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39" customFormat="1" ht="12" customHeight="1" x14ac:dyDescent="0.2">
      <c r="A21" s="39" t="str">
        <f>D7</f>
        <v>Atlas</v>
      </c>
      <c r="C21" s="41">
        <f>C$7</f>
        <v>59405.500500000002</v>
      </c>
      <c r="D21" s="41" t="s">
        <v>13</v>
      </c>
      <c r="E21" s="39">
        <f>+(C21-C$7)/C$8</f>
        <v>0</v>
      </c>
      <c r="F21" s="39">
        <f>ROUND(2*E21,0)/2</f>
        <v>0</v>
      </c>
      <c r="G21" s="39">
        <f>+C21-(C$7+F21*C$8)</f>
        <v>0</v>
      </c>
      <c r="I21" s="39">
        <f>+G21</f>
        <v>0</v>
      </c>
      <c r="O21" s="39">
        <f ca="1">+C$11+C$12*$F21</f>
        <v>3.3546118551827896E-3</v>
      </c>
      <c r="Q21" s="42">
        <f>+C21-15018.5</f>
        <v>44387.000500000002</v>
      </c>
    </row>
    <row r="22" spans="1:21" s="39" customFormat="1" ht="12" customHeight="1" x14ac:dyDescent="0.2">
      <c r="A22" s="40" t="s">
        <v>47</v>
      </c>
      <c r="B22" s="43" t="s">
        <v>48</v>
      </c>
      <c r="C22" s="43">
        <v>55041.441599999998</v>
      </c>
      <c r="D22" s="41" t="s">
        <v>13</v>
      </c>
      <c r="E22" s="39">
        <f t="shared" ref="E22:E55" si="0">+(C22-C$7)/C$8</f>
        <v>-10574.922215760405</v>
      </c>
      <c r="F22" s="39">
        <f t="shared" ref="F22:F55" si="1">ROUND(2*E22,0)/2</f>
        <v>-10575</v>
      </c>
      <c r="G22" s="39">
        <f t="shared" ref="G22:G55" si="2">+C22-(C$7+F22*C$8)</f>
        <v>3.2099999996717088E-2</v>
      </c>
      <c r="I22" s="39">
        <f t="shared" ref="I22:I55" si="3">+G22</f>
        <v>3.2099999996717088E-2</v>
      </c>
      <c r="O22" s="39">
        <f t="shared" ref="O22:O55" ca="1" si="4">+C$11+C$12*$F22</f>
        <v>2.6467946776764666E-2</v>
      </c>
      <c r="Q22" s="42">
        <f t="shared" ref="Q22:Q55" si="5">+C22-15018.5</f>
        <v>40022.941599999998</v>
      </c>
    </row>
    <row r="23" spans="1:21" s="39" customFormat="1" ht="12" customHeight="1" x14ac:dyDescent="0.2">
      <c r="A23" s="40" t="s">
        <v>47</v>
      </c>
      <c r="B23" s="43" t="s">
        <v>49</v>
      </c>
      <c r="C23" s="43">
        <v>55063.5219</v>
      </c>
      <c r="D23" s="41" t="s">
        <v>13</v>
      </c>
      <c r="E23" s="39">
        <f t="shared" si="0"/>
        <v>-10521.417563245135</v>
      </c>
      <c r="F23" s="39">
        <f t="shared" si="1"/>
        <v>-10521.5</v>
      </c>
      <c r="G23" s="39">
        <f t="shared" si="2"/>
        <v>3.4019999999145512E-2</v>
      </c>
      <c r="I23" s="39">
        <f t="shared" si="3"/>
        <v>3.4019999999145512E-2</v>
      </c>
      <c r="O23" s="39">
        <f t="shared" ca="1" si="4"/>
        <v>2.6351014065813874E-2</v>
      </c>
      <c r="Q23" s="42">
        <f t="shared" si="5"/>
        <v>40045.0219</v>
      </c>
    </row>
    <row r="24" spans="1:21" s="39" customFormat="1" ht="12" customHeight="1" x14ac:dyDescent="0.2">
      <c r="A24" s="40" t="s">
        <v>47</v>
      </c>
      <c r="B24" s="43" t="s">
        <v>48</v>
      </c>
      <c r="C24" s="43">
        <v>55393.4395</v>
      </c>
      <c r="D24" s="41" t="s">
        <v>13</v>
      </c>
      <c r="E24" s="39">
        <f t="shared" si="0"/>
        <v>-9721.9661723369227</v>
      </c>
      <c r="F24" s="39">
        <f t="shared" si="1"/>
        <v>-9722</v>
      </c>
      <c r="G24" s="39">
        <f t="shared" si="2"/>
        <v>1.3959999996586703E-2</v>
      </c>
      <c r="I24" s="39">
        <f t="shared" si="3"/>
        <v>1.3959999996586703E-2</v>
      </c>
      <c r="O24" s="39">
        <f t="shared" ca="1" si="4"/>
        <v>2.4603580375997827E-2</v>
      </c>
      <c r="Q24" s="42">
        <f t="shared" si="5"/>
        <v>40374.9395</v>
      </c>
    </row>
    <row r="25" spans="1:21" s="39" customFormat="1" ht="12" customHeight="1" x14ac:dyDescent="0.2">
      <c r="A25" s="40" t="s">
        <v>47</v>
      </c>
      <c r="B25" s="43" t="s">
        <v>49</v>
      </c>
      <c r="C25" s="43">
        <v>55473.296199999997</v>
      </c>
      <c r="D25" s="41" t="s">
        <v>13</v>
      </c>
      <c r="E25" s="39">
        <f t="shared" si="0"/>
        <v>-9528.4586119996238</v>
      </c>
      <c r="F25" s="39">
        <f t="shared" si="1"/>
        <v>-9528.5</v>
      </c>
      <c r="G25" s="39">
        <f t="shared" si="2"/>
        <v>1.7079999997804407E-2</v>
      </c>
      <c r="I25" s="39">
        <f t="shared" si="3"/>
        <v>1.7079999997804407E-2</v>
      </c>
      <c r="O25" s="39">
        <f t="shared" ca="1" si="4"/>
        <v>2.4180655524241222E-2</v>
      </c>
      <c r="Q25" s="42">
        <f t="shared" si="5"/>
        <v>40454.796199999997</v>
      </c>
    </row>
    <row r="26" spans="1:21" s="39" customFormat="1" ht="12" customHeight="1" x14ac:dyDescent="0.2">
      <c r="A26" s="40" t="s">
        <v>47</v>
      </c>
      <c r="B26" s="43" t="s">
        <v>48</v>
      </c>
      <c r="C26" s="43">
        <v>55478.458700000003</v>
      </c>
      <c r="D26" s="41" t="s">
        <v>13</v>
      </c>
      <c r="E26" s="39">
        <f t="shared" si="0"/>
        <v>-9515.9489192594719</v>
      </c>
      <c r="F26" s="39">
        <f t="shared" si="1"/>
        <v>-9516</v>
      </c>
      <c r="G26" s="39">
        <f t="shared" si="2"/>
        <v>2.1079999998619314E-2</v>
      </c>
      <c r="I26" s="39">
        <f t="shared" si="3"/>
        <v>2.1079999998619314E-2</v>
      </c>
      <c r="O26" s="39">
        <f t="shared" ca="1" si="4"/>
        <v>2.415333479738356E-2</v>
      </c>
      <c r="Q26" s="42">
        <f t="shared" si="5"/>
        <v>40459.958700000003</v>
      </c>
    </row>
    <row r="27" spans="1:21" s="39" customFormat="1" ht="12" customHeight="1" x14ac:dyDescent="0.2">
      <c r="A27" s="40" t="s">
        <v>47</v>
      </c>
      <c r="B27" s="43" t="s">
        <v>48</v>
      </c>
      <c r="C27" s="43">
        <v>55830.465600000003</v>
      </c>
      <c r="D27" s="41" t="s">
        <v>13</v>
      </c>
      <c r="E27" s="39">
        <f t="shared" si="0"/>
        <v>-8662.9710671706871</v>
      </c>
      <c r="F27" s="39">
        <f t="shared" si="1"/>
        <v>-8663</v>
      </c>
      <c r="G27" s="39">
        <f t="shared" si="2"/>
        <v>1.1940000003960449E-2</v>
      </c>
      <c r="I27" s="39">
        <f t="shared" si="3"/>
        <v>1.1940000003960449E-2</v>
      </c>
      <c r="O27" s="39">
        <f t="shared" ca="1" si="4"/>
        <v>2.2288968396616718E-2</v>
      </c>
      <c r="Q27" s="42">
        <f t="shared" si="5"/>
        <v>40811.965600000003</v>
      </c>
    </row>
    <row r="28" spans="1:21" s="39" customFormat="1" ht="12" customHeight="1" x14ac:dyDescent="0.2">
      <c r="A28" s="40" t="s">
        <v>47</v>
      </c>
      <c r="B28" s="43" t="s">
        <v>49</v>
      </c>
      <c r="C28" s="43">
        <v>56521.506000000001</v>
      </c>
      <c r="D28" s="41" t="s">
        <v>13</v>
      </c>
      <c r="E28" s="39">
        <f t="shared" si="0"/>
        <v>-6988.4523117185245</v>
      </c>
      <c r="F28" s="39">
        <f t="shared" si="1"/>
        <v>-6988.5</v>
      </c>
      <c r="G28" s="39">
        <f t="shared" si="2"/>
        <v>1.9679999997606501E-2</v>
      </c>
      <c r="I28" s="39">
        <f t="shared" si="3"/>
        <v>1.9679999997606501E-2</v>
      </c>
      <c r="O28" s="39">
        <f t="shared" ca="1" si="4"/>
        <v>1.8629083826764342E-2</v>
      </c>
      <c r="Q28" s="42">
        <f t="shared" si="5"/>
        <v>41503.006000000001</v>
      </c>
    </row>
    <row r="29" spans="1:21" s="39" customFormat="1" ht="12" customHeight="1" x14ac:dyDescent="0.2">
      <c r="A29" s="40" t="s">
        <v>47</v>
      </c>
      <c r="B29" s="43" t="s">
        <v>49</v>
      </c>
      <c r="C29" s="43">
        <v>57627.4856</v>
      </c>
      <c r="D29" s="41" t="s">
        <v>13</v>
      </c>
      <c r="E29" s="39">
        <f t="shared" si="0"/>
        <v>-4308.4590966366241</v>
      </c>
      <c r="F29" s="39">
        <f t="shared" si="1"/>
        <v>-4308.5</v>
      </c>
      <c r="G29" s="39">
        <f t="shared" si="2"/>
        <v>1.6879999995580874E-2</v>
      </c>
      <c r="I29" s="39">
        <f t="shared" si="3"/>
        <v>1.6879999995580874E-2</v>
      </c>
      <c r="O29" s="39">
        <f t="shared" ca="1" si="4"/>
        <v>1.2771519988481656E-2</v>
      </c>
      <c r="Q29" s="42">
        <f t="shared" si="5"/>
        <v>42608.9856</v>
      </c>
    </row>
    <row r="30" spans="1:21" s="39" customFormat="1" ht="12" customHeight="1" x14ac:dyDescent="0.2">
      <c r="A30" s="40" t="s">
        <v>47</v>
      </c>
      <c r="B30" s="43" t="s">
        <v>48</v>
      </c>
      <c r="C30" s="43">
        <v>58313.568599999999</v>
      </c>
      <c r="D30" s="41" t="s">
        <v>13</v>
      </c>
      <c r="E30" s="39">
        <f t="shared" si="0"/>
        <v>-2645.9530386740412</v>
      </c>
      <c r="F30" s="39">
        <f t="shared" si="1"/>
        <v>-2646</v>
      </c>
      <c r="G30" s="39">
        <f t="shared" si="2"/>
        <v>1.9379999997909181E-2</v>
      </c>
      <c r="I30" s="39">
        <f t="shared" si="3"/>
        <v>1.9379999997909181E-2</v>
      </c>
      <c r="O30" s="39">
        <f t="shared" ca="1" si="4"/>
        <v>9.1378633164126387E-3</v>
      </c>
      <c r="Q30" s="42">
        <f t="shared" si="5"/>
        <v>43295.068599999999</v>
      </c>
    </row>
    <row r="31" spans="1:21" s="39" customFormat="1" ht="12" customHeight="1" x14ac:dyDescent="0.2">
      <c r="A31" s="40" t="s">
        <v>47</v>
      </c>
      <c r="B31" s="43" t="s">
        <v>48</v>
      </c>
      <c r="C31" s="43">
        <v>58318.514799999997</v>
      </c>
      <c r="D31" s="41" t="s">
        <v>13</v>
      </c>
      <c r="E31" s="39">
        <f t="shared" si="0"/>
        <v>-2633.9674808568498</v>
      </c>
      <c r="F31" s="39">
        <f t="shared" si="1"/>
        <v>-2634</v>
      </c>
      <c r="G31" s="39">
        <f t="shared" si="2"/>
        <v>1.3419999995676335E-2</v>
      </c>
      <c r="I31" s="39">
        <f t="shared" si="3"/>
        <v>1.3419999995676335E-2</v>
      </c>
      <c r="O31" s="39">
        <f t="shared" ca="1" si="4"/>
        <v>9.1116354186292822E-3</v>
      </c>
      <c r="Q31" s="42">
        <f t="shared" si="5"/>
        <v>43300.014799999997</v>
      </c>
    </row>
    <row r="32" spans="1:21" s="39" customFormat="1" ht="12" customHeight="1" x14ac:dyDescent="0.2">
      <c r="A32" s="40" t="s">
        <v>47</v>
      </c>
      <c r="B32" s="43" t="s">
        <v>48</v>
      </c>
      <c r="C32" s="43">
        <v>58698.591200000003</v>
      </c>
      <c r="D32" s="41" t="s">
        <v>13</v>
      </c>
      <c r="E32" s="39">
        <f t="shared" si="0"/>
        <v>-1712.9720364447014</v>
      </c>
      <c r="F32" s="39">
        <f t="shared" si="1"/>
        <v>-1713</v>
      </c>
      <c r="G32" s="39">
        <f t="shared" si="2"/>
        <v>1.1539999999513384E-2</v>
      </c>
      <c r="I32" s="39">
        <f t="shared" si="3"/>
        <v>1.1539999999513384E-2</v>
      </c>
      <c r="O32" s="39">
        <f t="shared" ca="1" si="4"/>
        <v>7.0986442637567615E-3</v>
      </c>
      <c r="Q32" s="42">
        <f t="shared" si="5"/>
        <v>43680.091200000003</v>
      </c>
    </row>
    <row r="33" spans="1:17" s="39" customFormat="1" ht="12" customHeight="1" x14ac:dyDescent="0.2">
      <c r="A33" s="40" t="s">
        <v>47</v>
      </c>
      <c r="B33" s="43" t="s">
        <v>48</v>
      </c>
      <c r="C33" s="43">
        <v>58699.417000000001</v>
      </c>
      <c r="D33" s="41" t="s">
        <v>13</v>
      </c>
      <c r="E33" s="39">
        <f t="shared" si="0"/>
        <v>-1710.9709702432895</v>
      </c>
      <c r="F33" s="39">
        <f t="shared" si="1"/>
        <v>-1711</v>
      </c>
      <c r="G33" s="39">
        <f t="shared" si="2"/>
        <v>1.1979999995674007E-2</v>
      </c>
      <c r="I33" s="39">
        <f t="shared" si="3"/>
        <v>1.1979999995674007E-2</v>
      </c>
      <c r="O33" s="39">
        <f t="shared" ca="1" si="4"/>
        <v>7.0942729474595357E-3</v>
      </c>
      <c r="Q33" s="42">
        <f t="shared" si="5"/>
        <v>43680.917000000001</v>
      </c>
    </row>
    <row r="34" spans="1:17" s="39" customFormat="1" ht="12" customHeight="1" x14ac:dyDescent="0.2">
      <c r="A34" s="40" t="s">
        <v>47</v>
      </c>
      <c r="B34" s="43" t="s">
        <v>49</v>
      </c>
      <c r="C34" s="43">
        <v>58699.624000000003</v>
      </c>
      <c r="D34" s="41" t="s">
        <v>13</v>
      </c>
      <c r="E34" s="39">
        <f t="shared" si="0"/>
        <v>-1710.4693709411615</v>
      </c>
      <c r="F34" s="39">
        <f t="shared" si="1"/>
        <v>-1710.5</v>
      </c>
      <c r="G34" s="39">
        <f t="shared" si="2"/>
        <v>1.2640000000828877E-2</v>
      </c>
      <c r="I34" s="39">
        <f t="shared" si="3"/>
        <v>1.2640000000828877E-2</v>
      </c>
      <c r="O34" s="39">
        <f t="shared" ca="1" si="4"/>
        <v>7.0931801183852297E-3</v>
      </c>
      <c r="Q34" s="42">
        <f t="shared" si="5"/>
        <v>43681.124000000003</v>
      </c>
    </row>
    <row r="35" spans="1:17" s="39" customFormat="1" ht="12" customHeight="1" x14ac:dyDescent="0.2">
      <c r="A35" s="40" t="s">
        <v>47</v>
      </c>
      <c r="B35" s="43" t="s">
        <v>48</v>
      </c>
      <c r="C35" s="43">
        <v>58713.447</v>
      </c>
      <c r="D35" s="41" t="s">
        <v>13</v>
      </c>
      <c r="E35" s="39">
        <f t="shared" si="0"/>
        <v>-1676.9736842105308</v>
      </c>
      <c r="F35" s="39">
        <f t="shared" si="1"/>
        <v>-1677</v>
      </c>
      <c r="G35" s="39">
        <f t="shared" si="2"/>
        <v>1.0859999994863756E-2</v>
      </c>
      <c r="I35" s="39">
        <f t="shared" si="3"/>
        <v>1.0859999994863756E-2</v>
      </c>
      <c r="O35" s="39">
        <f t="shared" ca="1" si="4"/>
        <v>7.0199605704066963E-3</v>
      </c>
      <c r="Q35" s="42">
        <f t="shared" si="5"/>
        <v>43694.947</v>
      </c>
    </row>
    <row r="36" spans="1:17" s="39" customFormat="1" ht="12" customHeight="1" x14ac:dyDescent="0.2">
      <c r="A36" s="40" t="s">
        <v>47</v>
      </c>
      <c r="B36" s="43" t="s">
        <v>48</v>
      </c>
      <c r="C36" s="43">
        <v>58718.397599999997</v>
      </c>
      <c r="D36" s="41" t="s">
        <v>13</v>
      </c>
      <c r="E36" s="39">
        <f t="shared" si="0"/>
        <v>-1664.977464379193</v>
      </c>
      <c r="F36" s="39">
        <f t="shared" si="1"/>
        <v>-1665</v>
      </c>
      <c r="G36" s="39">
        <f t="shared" si="2"/>
        <v>9.2999999978928827E-3</v>
      </c>
      <c r="I36" s="39">
        <f t="shared" si="3"/>
        <v>9.2999999978928827E-3</v>
      </c>
      <c r="O36" s="39">
        <f t="shared" ca="1" si="4"/>
        <v>6.9937326726233397E-3</v>
      </c>
      <c r="Q36" s="42">
        <f t="shared" si="5"/>
        <v>43699.897599999997</v>
      </c>
    </row>
    <row r="37" spans="1:17" s="39" customFormat="1" ht="12" customHeight="1" x14ac:dyDescent="0.2">
      <c r="A37" s="40" t="s">
        <v>47</v>
      </c>
      <c r="B37" s="43" t="s">
        <v>49</v>
      </c>
      <c r="C37" s="43">
        <v>58718.602800000001</v>
      </c>
      <c r="D37" s="41" t="s">
        <v>13</v>
      </c>
      <c r="E37" s="39">
        <f t="shared" si="0"/>
        <v>-1664.4802268101225</v>
      </c>
      <c r="F37" s="39">
        <f t="shared" si="1"/>
        <v>-1664.5</v>
      </c>
      <c r="G37" s="39">
        <f t="shared" si="2"/>
        <v>8.1599999975878745E-3</v>
      </c>
      <c r="I37" s="39">
        <f t="shared" si="3"/>
        <v>8.1599999975878745E-3</v>
      </c>
      <c r="O37" s="39">
        <f t="shared" ca="1" si="4"/>
        <v>6.9926398435490337E-3</v>
      </c>
      <c r="Q37" s="42">
        <f t="shared" si="5"/>
        <v>43700.102800000001</v>
      </c>
    </row>
    <row r="38" spans="1:17" s="39" customFormat="1" ht="12" customHeight="1" x14ac:dyDescent="0.2">
      <c r="A38" s="40" t="s">
        <v>47</v>
      </c>
      <c r="B38" s="43" t="s">
        <v>48</v>
      </c>
      <c r="C38" s="43">
        <v>58751.413999999997</v>
      </c>
      <c r="D38" s="41" t="s">
        <v>13</v>
      </c>
      <c r="E38" s="39">
        <f t="shared" si="0"/>
        <v>-1584.9726180091232</v>
      </c>
      <c r="F38" s="39">
        <f t="shared" si="1"/>
        <v>-1585</v>
      </c>
      <c r="G38" s="39">
        <f t="shared" si="2"/>
        <v>1.1299999998300336E-2</v>
      </c>
      <c r="I38" s="39">
        <f t="shared" si="3"/>
        <v>1.1299999998300336E-2</v>
      </c>
      <c r="O38" s="39">
        <f t="shared" ca="1" si="4"/>
        <v>6.8188800207343043E-3</v>
      </c>
      <c r="Q38" s="42">
        <f t="shared" si="5"/>
        <v>43732.913999999997</v>
      </c>
    </row>
    <row r="39" spans="1:17" s="39" customFormat="1" ht="12" customHeight="1" x14ac:dyDescent="0.2">
      <c r="A39" s="40" t="s">
        <v>47</v>
      </c>
      <c r="B39" s="43" t="s">
        <v>49</v>
      </c>
      <c r="C39" s="43">
        <v>59021.510300000002</v>
      </c>
      <c r="D39" s="41" t="s">
        <v>13</v>
      </c>
      <c r="E39" s="39">
        <f t="shared" si="0"/>
        <v>-930.47930599980657</v>
      </c>
      <c r="F39" s="39">
        <f t="shared" si="1"/>
        <v>-930.5</v>
      </c>
      <c r="G39" s="39">
        <f t="shared" si="2"/>
        <v>8.5400000025401823E-3</v>
      </c>
      <c r="I39" s="39">
        <f t="shared" si="3"/>
        <v>8.5400000025401823E-3</v>
      </c>
      <c r="O39" s="39">
        <f t="shared" ca="1" si="4"/>
        <v>5.3883667624671332E-3</v>
      </c>
      <c r="Q39" s="42">
        <f t="shared" si="5"/>
        <v>44003.010300000002</v>
      </c>
    </row>
    <row r="40" spans="1:17" s="39" customFormat="1" ht="12" customHeight="1" x14ac:dyDescent="0.2">
      <c r="A40" s="40" t="s">
        <v>47</v>
      </c>
      <c r="B40" s="43" t="s">
        <v>49</v>
      </c>
      <c r="C40" s="43">
        <v>59023.571900000003</v>
      </c>
      <c r="D40" s="41" t="s">
        <v>13</v>
      </c>
      <c r="E40" s="39">
        <f t="shared" si="0"/>
        <v>-925.48366773286637</v>
      </c>
      <c r="F40" s="39">
        <f t="shared" si="1"/>
        <v>-925.5</v>
      </c>
      <c r="G40" s="39">
        <f t="shared" si="2"/>
        <v>6.7400000043562613E-3</v>
      </c>
      <c r="I40" s="39">
        <f t="shared" si="3"/>
        <v>6.7400000043562613E-3</v>
      </c>
      <c r="O40" s="39">
        <f t="shared" ca="1" si="4"/>
        <v>5.3774384717240687E-3</v>
      </c>
      <c r="Q40" s="42">
        <f t="shared" si="5"/>
        <v>44005.071900000003</v>
      </c>
    </row>
    <row r="41" spans="1:17" s="39" customFormat="1" ht="12" customHeight="1" x14ac:dyDescent="0.2">
      <c r="A41" s="40" t="s">
        <v>47</v>
      </c>
      <c r="B41" s="43" t="s">
        <v>48</v>
      </c>
      <c r="C41" s="43">
        <v>59056.380599999997</v>
      </c>
      <c r="D41" s="41" t="s">
        <v>13</v>
      </c>
      <c r="E41" s="39">
        <f t="shared" si="0"/>
        <v>-845.9821168944585</v>
      </c>
      <c r="F41" s="39">
        <f t="shared" si="1"/>
        <v>-846</v>
      </c>
      <c r="G41" s="39">
        <f t="shared" si="2"/>
        <v>7.3799999954644591E-3</v>
      </c>
      <c r="I41" s="39">
        <f t="shared" si="3"/>
        <v>7.3799999954644591E-3</v>
      </c>
      <c r="O41" s="39">
        <f t="shared" ca="1" si="4"/>
        <v>5.2036786489093392E-3</v>
      </c>
      <c r="Q41" s="42">
        <f t="shared" si="5"/>
        <v>44037.880599999997</v>
      </c>
    </row>
    <row r="42" spans="1:17" s="39" customFormat="1" ht="12" customHeight="1" x14ac:dyDescent="0.2">
      <c r="A42" s="40" t="s">
        <v>47</v>
      </c>
      <c r="B42" s="43" t="s">
        <v>49</v>
      </c>
      <c r="C42" s="43">
        <v>59056.586000000003</v>
      </c>
      <c r="D42" s="41" t="s">
        <v>13</v>
      </c>
      <c r="E42" s="39">
        <f t="shared" si="0"/>
        <v>-845.48439468837591</v>
      </c>
      <c r="F42" s="39">
        <f t="shared" si="1"/>
        <v>-845.5</v>
      </c>
      <c r="G42" s="39">
        <f t="shared" si="2"/>
        <v>6.4400000046589412E-3</v>
      </c>
      <c r="I42" s="39">
        <f t="shared" si="3"/>
        <v>6.4400000046589412E-3</v>
      </c>
      <c r="O42" s="39">
        <f t="shared" ca="1" si="4"/>
        <v>5.2025858198350332E-3</v>
      </c>
      <c r="Q42" s="42">
        <f t="shared" si="5"/>
        <v>44038.086000000003</v>
      </c>
    </row>
    <row r="43" spans="1:17" s="39" customFormat="1" ht="12" customHeight="1" x14ac:dyDescent="0.2">
      <c r="A43" s="40" t="s">
        <v>47</v>
      </c>
      <c r="B43" s="43" t="s">
        <v>49</v>
      </c>
      <c r="C43" s="43">
        <v>59068.554499999998</v>
      </c>
      <c r="D43" s="41" t="s">
        <v>13</v>
      </c>
      <c r="E43" s="39">
        <f t="shared" si="0"/>
        <v>-816.48250460406018</v>
      </c>
      <c r="F43" s="39">
        <f t="shared" si="1"/>
        <v>-816.5</v>
      </c>
      <c r="G43" s="39">
        <f t="shared" si="2"/>
        <v>7.219999999506399E-3</v>
      </c>
      <c r="I43" s="39">
        <f t="shared" si="3"/>
        <v>7.219999999506399E-3</v>
      </c>
      <c r="O43" s="39">
        <f t="shared" ca="1" si="4"/>
        <v>5.1392017335252574E-3</v>
      </c>
      <c r="Q43" s="42">
        <f t="shared" si="5"/>
        <v>44050.054499999998</v>
      </c>
    </row>
    <row r="44" spans="1:17" s="39" customFormat="1" ht="12" customHeight="1" x14ac:dyDescent="0.2">
      <c r="A44" s="40" t="s">
        <v>47</v>
      </c>
      <c r="B44" s="43" t="s">
        <v>48</v>
      </c>
      <c r="C44" s="43">
        <v>59074.537100000001</v>
      </c>
      <c r="D44" s="41" t="s">
        <v>13</v>
      </c>
      <c r="E44" s="39">
        <f t="shared" si="0"/>
        <v>-801.98555781719631</v>
      </c>
      <c r="F44" s="39">
        <f t="shared" si="1"/>
        <v>-802</v>
      </c>
      <c r="G44" s="39">
        <f t="shared" si="2"/>
        <v>5.9600000022328459E-3</v>
      </c>
      <c r="I44" s="39">
        <f t="shared" si="3"/>
        <v>5.9600000022328459E-3</v>
      </c>
      <c r="O44" s="39">
        <f t="shared" ca="1" si="4"/>
        <v>5.1075096903703699E-3</v>
      </c>
      <c r="Q44" s="42">
        <f t="shared" si="5"/>
        <v>44056.037100000001</v>
      </c>
    </row>
    <row r="45" spans="1:17" s="39" customFormat="1" ht="12" customHeight="1" x14ac:dyDescent="0.2">
      <c r="A45" s="40" t="s">
        <v>47</v>
      </c>
      <c r="B45" s="43" t="s">
        <v>48</v>
      </c>
      <c r="C45" s="43">
        <v>59089.392500000002</v>
      </c>
      <c r="D45" s="41" t="s">
        <v>13</v>
      </c>
      <c r="E45" s="39">
        <f t="shared" si="0"/>
        <v>-765.9881748570325</v>
      </c>
      <c r="F45" s="39">
        <f t="shared" si="1"/>
        <v>-766</v>
      </c>
      <c r="G45" s="39">
        <f t="shared" si="2"/>
        <v>4.8800000004121102E-3</v>
      </c>
      <c r="I45" s="39">
        <f t="shared" si="3"/>
        <v>4.8800000004121102E-3</v>
      </c>
      <c r="O45" s="39">
        <f t="shared" ca="1" si="4"/>
        <v>5.0288259970203038E-3</v>
      </c>
      <c r="Q45" s="42">
        <f t="shared" si="5"/>
        <v>44070.892500000002</v>
      </c>
    </row>
    <row r="46" spans="1:17" s="39" customFormat="1" ht="12" customHeight="1" x14ac:dyDescent="0.2">
      <c r="A46" s="40" t="s">
        <v>47</v>
      </c>
      <c r="B46" s="43" t="s">
        <v>49</v>
      </c>
      <c r="C46" s="43">
        <v>59089.602800000001</v>
      </c>
      <c r="D46" s="41" t="s">
        <v>13</v>
      </c>
      <c r="E46" s="39">
        <f t="shared" si="0"/>
        <v>-765.47857904429907</v>
      </c>
      <c r="F46" s="39">
        <f t="shared" si="1"/>
        <v>-765.5</v>
      </c>
      <c r="G46" s="39">
        <f t="shared" si="2"/>
        <v>8.8400000022375025E-3</v>
      </c>
      <c r="I46" s="39">
        <f t="shared" si="3"/>
        <v>8.8400000022375025E-3</v>
      </c>
      <c r="O46" s="39">
        <f t="shared" ca="1" si="4"/>
        <v>5.0277331679459978E-3</v>
      </c>
      <c r="Q46" s="42">
        <f t="shared" si="5"/>
        <v>44071.102800000001</v>
      </c>
    </row>
    <row r="47" spans="1:17" s="39" customFormat="1" ht="12" customHeight="1" x14ac:dyDescent="0.2">
      <c r="A47" s="40" t="s">
        <v>47</v>
      </c>
      <c r="B47" s="43" t="s">
        <v>49</v>
      </c>
      <c r="C47" s="43">
        <v>59092.4899</v>
      </c>
      <c r="D47" s="41" t="s">
        <v>13</v>
      </c>
      <c r="E47" s="39">
        <f t="shared" si="0"/>
        <v>-758.48260153145645</v>
      </c>
      <c r="F47" s="39">
        <f t="shared" si="1"/>
        <v>-758.5</v>
      </c>
      <c r="G47" s="39">
        <f t="shared" si="2"/>
        <v>7.180000000516884E-3</v>
      </c>
      <c r="I47" s="39">
        <f t="shared" si="3"/>
        <v>7.180000000516884E-3</v>
      </c>
      <c r="O47" s="39">
        <f t="shared" ca="1" si="4"/>
        <v>5.0124335609057075E-3</v>
      </c>
      <c r="Q47" s="42">
        <f t="shared" si="5"/>
        <v>44073.9899</v>
      </c>
    </row>
    <row r="48" spans="1:17" s="39" customFormat="1" ht="12" customHeight="1" x14ac:dyDescent="0.2">
      <c r="A48" s="40" t="s">
        <v>47</v>
      </c>
      <c r="B48" s="43" t="s">
        <v>48</v>
      </c>
      <c r="C48" s="43">
        <v>59129.423000000003</v>
      </c>
      <c r="D48" s="41" t="s">
        <v>13</v>
      </c>
      <c r="E48" s="39">
        <f t="shared" si="0"/>
        <v>-668.98686633711213</v>
      </c>
      <c r="F48" s="39">
        <f t="shared" si="1"/>
        <v>-669</v>
      </c>
      <c r="G48" s="39">
        <f t="shared" si="2"/>
        <v>5.4200000013224781E-3</v>
      </c>
      <c r="I48" s="39">
        <f t="shared" si="3"/>
        <v>5.4200000013224781E-3</v>
      </c>
      <c r="O48" s="39">
        <f t="shared" ca="1" si="4"/>
        <v>4.816817156604849E-3</v>
      </c>
      <c r="Q48" s="42">
        <f t="shared" si="5"/>
        <v>44110.923000000003</v>
      </c>
    </row>
    <row r="49" spans="1:17" s="39" customFormat="1" ht="12" customHeight="1" x14ac:dyDescent="0.2">
      <c r="A49" s="40" t="s">
        <v>47</v>
      </c>
      <c r="B49" s="43" t="s">
        <v>48</v>
      </c>
      <c r="C49" s="43">
        <v>59136.438800000004</v>
      </c>
      <c r="D49" s="41" t="s">
        <v>13</v>
      </c>
      <c r="E49" s="39">
        <f t="shared" si="0"/>
        <v>-651.98628477270131</v>
      </c>
      <c r="F49" s="39">
        <f t="shared" si="1"/>
        <v>-652</v>
      </c>
      <c r="G49" s="39">
        <f t="shared" si="2"/>
        <v>5.6600000025355257E-3</v>
      </c>
      <c r="I49" s="39">
        <f t="shared" si="3"/>
        <v>5.6600000025355257E-3</v>
      </c>
      <c r="O49" s="39">
        <f t="shared" ca="1" si="4"/>
        <v>4.7796609680784289E-3</v>
      </c>
      <c r="Q49" s="42">
        <f t="shared" si="5"/>
        <v>44117.938800000004</v>
      </c>
    </row>
    <row r="50" spans="1:17" s="39" customFormat="1" ht="12" customHeight="1" x14ac:dyDescent="0.2">
      <c r="A50" s="40" t="s">
        <v>47</v>
      </c>
      <c r="B50" s="43" t="s">
        <v>49</v>
      </c>
      <c r="C50" s="43">
        <v>59408.592799999999</v>
      </c>
      <c r="D50" s="41" t="s">
        <v>13</v>
      </c>
      <c r="E50" s="39">
        <f t="shared" si="0"/>
        <v>7.4932150818954453</v>
      </c>
      <c r="F50" s="39">
        <f t="shared" si="1"/>
        <v>7.5</v>
      </c>
      <c r="G50" s="39">
        <f t="shared" si="2"/>
        <v>-2.8000000020256266E-3</v>
      </c>
      <c r="I50" s="39">
        <f t="shared" si="3"/>
        <v>-2.8000000020256266E-3</v>
      </c>
      <c r="O50" s="39">
        <f t="shared" ca="1" si="4"/>
        <v>3.3382194190681924E-3</v>
      </c>
      <c r="Q50" s="42">
        <f t="shared" si="5"/>
        <v>44390.092799999999</v>
      </c>
    </row>
    <row r="51" spans="1:17" s="39" customFormat="1" ht="12" customHeight="1" x14ac:dyDescent="0.2">
      <c r="A51" s="40" t="s">
        <v>47</v>
      </c>
      <c r="B51" s="43" t="s">
        <v>48</v>
      </c>
      <c r="C51" s="43">
        <v>59472.3505</v>
      </c>
      <c r="D51" s="41" t="s">
        <v>13</v>
      </c>
      <c r="E51" s="39">
        <f t="shared" si="0"/>
        <v>161.98991955025335</v>
      </c>
      <c r="F51" s="39">
        <f t="shared" si="1"/>
        <v>162</v>
      </c>
      <c r="G51" s="39">
        <f t="shared" si="2"/>
        <v>-4.1600000040489249E-3</v>
      </c>
      <c r="I51" s="39">
        <f t="shared" si="3"/>
        <v>-4.1600000040489249E-3</v>
      </c>
      <c r="O51" s="39">
        <f t="shared" ca="1" si="4"/>
        <v>3.0005352351074929E-3</v>
      </c>
      <c r="Q51" s="42">
        <f t="shared" si="5"/>
        <v>44453.8505</v>
      </c>
    </row>
    <row r="52" spans="1:17" s="39" customFormat="1" ht="12" customHeight="1" x14ac:dyDescent="0.2">
      <c r="A52" s="40" t="s">
        <v>47</v>
      </c>
      <c r="B52" s="43" t="s">
        <v>48</v>
      </c>
      <c r="C52" s="43">
        <v>59498.352500000001</v>
      </c>
      <c r="D52" s="41" t="s">
        <v>13</v>
      </c>
      <c r="E52" s="39">
        <f t="shared" si="0"/>
        <v>224.99757681496305</v>
      </c>
      <c r="F52" s="39">
        <f t="shared" si="1"/>
        <v>225</v>
      </c>
      <c r="G52" s="39">
        <f t="shared" si="2"/>
        <v>-1.0000000038417056E-3</v>
      </c>
      <c r="I52" s="39">
        <f t="shared" si="3"/>
        <v>-1.0000000038417056E-3</v>
      </c>
      <c r="O52" s="39">
        <f t="shared" ca="1" si="4"/>
        <v>2.8628387717448771E-3</v>
      </c>
      <c r="Q52" s="42">
        <f t="shared" si="5"/>
        <v>44479.852500000001</v>
      </c>
    </row>
    <row r="53" spans="1:17" s="39" customFormat="1" ht="12" customHeight="1" x14ac:dyDescent="0.2">
      <c r="A53" s="40" t="s">
        <v>47</v>
      </c>
      <c r="B53" s="43" t="s">
        <v>49</v>
      </c>
      <c r="C53" s="43">
        <v>59760.6031</v>
      </c>
      <c r="D53" s="41" t="s">
        <v>13</v>
      </c>
      <c r="E53" s="39">
        <f t="shared" si="0"/>
        <v>860.47930599980214</v>
      </c>
      <c r="F53" s="39">
        <f t="shared" si="1"/>
        <v>860.5</v>
      </c>
      <c r="G53" s="39">
        <f t="shared" si="2"/>
        <v>-8.5400000025401823E-3</v>
      </c>
      <c r="I53" s="39">
        <f t="shared" si="3"/>
        <v>-8.5400000025401823E-3</v>
      </c>
      <c r="O53" s="39">
        <f t="shared" ca="1" si="4"/>
        <v>1.4738530183013518E-3</v>
      </c>
      <c r="Q53" s="42">
        <f t="shared" si="5"/>
        <v>44742.1031</v>
      </c>
    </row>
    <row r="54" spans="1:17" s="39" customFormat="1" ht="12" customHeight="1" x14ac:dyDescent="0.2">
      <c r="A54" s="40" t="s">
        <v>47</v>
      </c>
      <c r="B54" s="43" t="s">
        <v>48</v>
      </c>
      <c r="C54" s="43">
        <v>59797.540800000002</v>
      </c>
      <c r="D54" s="41" t="s">
        <v>13</v>
      </c>
      <c r="E54" s="39">
        <f t="shared" si="0"/>
        <v>949.98618784530527</v>
      </c>
      <c r="F54" s="39">
        <f t="shared" si="1"/>
        <v>950</v>
      </c>
      <c r="G54" s="39">
        <f t="shared" si="2"/>
        <v>-5.7000000015250407E-3</v>
      </c>
      <c r="I54" s="39">
        <f t="shared" si="3"/>
        <v>-5.7000000015250407E-3</v>
      </c>
      <c r="O54" s="39">
        <f t="shared" ca="1" si="4"/>
        <v>1.2782366140004931E-3</v>
      </c>
      <c r="Q54" s="42">
        <f t="shared" si="5"/>
        <v>44779.040800000002</v>
      </c>
    </row>
    <row r="55" spans="1:17" s="39" customFormat="1" ht="12" customHeight="1" x14ac:dyDescent="0.2">
      <c r="A55" s="40" t="s">
        <v>47</v>
      </c>
      <c r="B55" s="43" t="s">
        <v>48</v>
      </c>
      <c r="C55" s="43">
        <v>59823.537300000004</v>
      </c>
      <c r="D55" s="41" t="s">
        <v>13</v>
      </c>
      <c r="E55" s="39">
        <f t="shared" si="0"/>
        <v>1012.9805175923275</v>
      </c>
      <c r="F55" s="39">
        <f t="shared" si="1"/>
        <v>1013</v>
      </c>
      <c r="G55" s="39">
        <f t="shared" si="2"/>
        <v>-8.0400000006193295E-3</v>
      </c>
      <c r="I55" s="39">
        <f t="shared" si="3"/>
        <v>-8.0400000006193295E-3</v>
      </c>
      <c r="O55" s="39">
        <f t="shared" ca="1" si="4"/>
        <v>1.1405401506378778E-3</v>
      </c>
      <c r="Q55" s="42">
        <f t="shared" si="5"/>
        <v>44805.037300000004</v>
      </c>
    </row>
    <row r="56" spans="1:17" s="39" customFormat="1" ht="12" customHeight="1" x14ac:dyDescent="0.2">
      <c r="C56" s="41"/>
      <c r="D56" s="41"/>
      <c r="Q56" s="42"/>
    </row>
    <row r="57" spans="1:17" s="39" customFormat="1" ht="12" customHeight="1" x14ac:dyDescent="0.2">
      <c r="C57" s="41"/>
      <c r="D57" s="41"/>
    </row>
    <row r="58" spans="1:17" x14ac:dyDescent="0.2">
      <c r="C58" s="5"/>
      <c r="D58" s="5"/>
    </row>
    <row r="59" spans="1:17" x14ac:dyDescent="0.2">
      <c r="C59" s="5"/>
      <c r="D59" s="5"/>
    </row>
    <row r="60" spans="1:17" x14ac:dyDescent="0.2">
      <c r="C60" s="5"/>
      <c r="D60" s="5"/>
    </row>
    <row r="61" spans="1:17" x14ac:dyDescent="0.2">
      <c r="C61" s="5"/>
      <c r="D61" s="5"/>
    </row>
    <row r="62" spans="1:17" x14ac:dyDescent="0.2">
      <c r="C62" s="5"/>
      <c r="D62" s="5"/>
    </row>
    <row r="63" spans="1:17" x14ac:dyDescent="0.2">
      <c r="C63" s="5"/>
      <c r="D63" s="5"/>
    </row>
    <row r="64" spans="1:17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2023-08-12T07:52:33Z</dcterms:modified>
</cp:coreProperties>
</file>