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0DF40D53-4AA4-4859-B4FF-4171B602D51D}" xr6:coauthVersionLast="47" xr6:coauthVersionMax="47" xr10:uidLastSave="{00000000-0000-0000-0000-000000000000}"/>
  <bookViews>
    <workbookView xWindow="14070" yWindow="945" windowWidth="13230" windowHeight="142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 s="1"/>
  <c r="G24" i="1" s="1"/>
  <c r="K24" i="1" s="1"/>
  <c r="Q24" i="1"/>
  <c r="E22" i="1"/>
  <c r="F22" i="1" s="1"/>
  <c r="G22" i="1" s="1"/>
  <c r="K22" i="1" s="1"/>
  <c r="Q22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4" i="1" l="1"/>
  <c r="O23" i="1"/>
  <c r="O22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<sst xmlns="http://schemas.openxmlformats.org/spreadsheetml/2006/main" count="55" uniqueCount="49">
  <si>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</si>
  <si>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</si>
  <si>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</si>
  <si>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</si>
  <si>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</si>
  <si>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</si>
  <si>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</si>
  <si>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</si>
  <si>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</si>
  <si>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</si>
  <si>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</si>
  <si>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</si>
  <si>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</si>
  <si>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</si>
  <si>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</si>
  <si>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</si>
  <si>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</si>
  <si>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</si>
  <si>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</si>
  <si>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</si>
  <si>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</si>
  <si>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</si>
  <si>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</si>
  <si>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</si>
  <si>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</si>
  <si>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</si>
  <si>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</si>
  <si>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</si>
  <si>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</si>
  <si>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</si>
  <si>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</si>
  <si>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</si>
  <si>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</si>
  <si>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</si>
  <si>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</si>
  <si>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</si>
  <si>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</si>
  <si>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</si>
  <si>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</si>
  <si>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</si>
  <si>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</si>
  <si>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</si>
  <si>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</si>
  <si>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</si>
  <si>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V0565 Vul</t>
  </si>
  <si>
    <t>EA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</si>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</sst>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V0565</a:t>
            </a:r>
            <a:r>
              <a:rPr lang="en-AU" baseline="0"/>
              <a:t> Vul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5743</c:v>
                </c:pt>
                <c:pt idx="2">
                  <c:v>7832</c:v>
                </c:pt>
                <c:pt idx="3">
                  <c:v>9356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5743</c:v>
                </c:pt>
                <c:pt idx="2">
                  <c:v>7832</c:v>
                </c:pt>
                <c:pt idx="3">
                  <c:v>9356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5743</c:v>
                </c:pt>
                <c:pt idx="2">
                  <c:v>7832</c:v>
                </c:pt>
                <c:pt idx="3">
                  <c:v>9356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5743</c:v>
                </c:pt>
                <c:pt idx="2">
                  <c:v>7832</c:v>
                </c:pt>
                <c:pt idx="3">
                  <c:v>9356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1.5299999999115244E-2</c:v>
                </c:pt>
                <c:pt idx="2">
                  <c:v>2.1800000002258457E-2</c:v>
                </c:pt>
                <c:pt idx="3">
                  <c:v>2.5599999993573874E-2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5743</c:v>
                </c:pt>
                <c:pt idx="2">
                  <c:v>7832</c:v>
                </c:pt>
                <c:pt idx="3">
                  <c:v>9356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5743</c:v>
                </c:pt>
                <c:pt idx="2">
                  <c:v>7832</c:v>
                </c:pt>
                <c:pt idx="3">
                  <c:v>9356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5743</c:v>
                </c:pt>
                <c:pt idx="2">
                  <c:v>7832</c:v>
                </c:pt>
                <c:pt idx="3">
                  <c:v>9356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5743</c:v>
                </c:pt>
                <c:pt idx="2">
                  <c:v>7832</c:v>
                </c:pt>
                <c:pt idx="3">
                  <c:v>9356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-9.8883368484199013E-5</c:v>
                </c:pt>
                <c:pt idx="1">
                  <c:v>1.5703203270205912E-2</c:v>
                </c:pt>
                <c:pt idx="2">
                  <c:v>2.1451167572525891E-2</c:v>
                </c:pt>
                <c:pt idx="3">
                  <c:v>2.5644512520699967E-2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5743</c:v>
                </c:pt>
                <c:pt idx="2">
                  <c:v>7832</c:v>
                </c:pt>
                <c:pt idx="3">
                  <c:v>9356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52756.37</v>
      </c>
      <c r="D7" s="29" t="s">
        <v>46</v>
      </c>
    </row>
    <row r="8" spans="1:15" x14ac:dyDescent="0.2">
      <c r="A8" t="s">
        <v>3</v>
      </c>
      <c r="C8" s="8">
        <v>0.70799999999999996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-9.8883368484199013E-5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2.7515386799042505E-6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59380.443644512517</v>
      </c>
      <c r="E15" s="14" t="s">
        <v>30</v>
      </c>
      <c r="F15" s="33">
        <f ca="1">NOW()+15018.5+$C$5/24</f>
        <v>59970.614438888886</v>
      </c>
    </row>
    <row r="16" spans="1:15" x14ac:dyDescent="0.2">
      <c r="A16" s="16" t="s">
        <v>4</v>
      </c>
      <c r="B16" s="10"/>
      <c r="C16" s="17">
        <f ca="1">+C8+C12</f>
        <v>0.70800275153867986</v>
      </c>
      <c r="E16" s="14" t="s">
        <v>35</v>
      </c>
      <c r="F16" s="15">
        <f ca="1">ROUND(2*(F15-$C$7)/$C$8,0)/2+F14</f>
        <v>10190.5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834.5</v>
      </c>
    </row>
    <row r="18" spans="1:21" ht="14.25" thickTop="1" thickBot="1" x14ac:dyDescent="0.25">
      <c r="A18" s="16" t="s">
        <v>5</v>
      </c>
      <c r="B18" s="10"/>
      <c r="C18" s="19">
        <f ca="1">+C15</f>
        <v>59380.443644512517</v>
      </c>
      <c r="D18" s="20">
        <f ca="1">+C16</f>
        <v>0.70800275153867986</v>
      </c>
      <c r="E18" s="14" t="s">
        <v>31</v>
      </c>
      <c r="F18" s="18">
        <f ca="1">+$C$15+$C$16*F17-15018.5-$C$5/24</f>
        <v>44953.167774004884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52756.37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-9.8883368484199013E-5</v>
      </c>
      <c r="Q21" s="43">
        <f>+C21-15018.5</f>
        <v>37737.870000000003</v>
      </c>
    </row>
    <row r="22" spans="1:21" x14ac:dyDescent="0.2">
      <c r="A22" s="45" t="s">
        <v>47</v>
      </c>
      <c r="B22" s="46" t="s">
        <v>48</v>
      </c>
      <c r="C22" s="47">
        <v>56822.429300000003</v>
      </c>
      <c r="D22" s="45">
        <v>1.2999999999999999E-3</v>
      </c>
      <c r="E22">
        <f>+(C22-C$7)/C$8</f>
        <v>5743.0216101694932</v>
      </c>
      <c r="F22">
        <f>ROUND(2*E22,0)/2</f>
        <v>5743</v>
      </c>
      <c r="G22">
        <f>+C22-(C$7+F22*C$8)</f>
        <v>1.5299999999115244E-2</v>
      </c>
      <c r="K22">
        <f>+G22</f>
        <v>1.5299999999115244E-2</v>
      </c>
      <c r="O22">
        <f ca="1">+C$11+C$12*$F22</f>
        <v>1.5703203270205912E-2</v>
      </c>
      <c r="Q22" s="43">
        <f>+C22-15018.5</f>
        <v>41803.929300000003</v>
      </c>
    </row>
    <row r="23" spans="1:21" x14ac:dyDescent="0.2">
      <c r="A23" s="45" t="s">
        <v>47</v>
      </c>
      <c r="B23" s="46" t="s">
        <v>48</v>
      </c>
      <c r="C23" s="47">
        <v>58301.447800000002</v>
      </c>
      <c r="D23" s="45">
        <v>4.0000000000000002E-4</v>
      </c>
      <c r="E23">
        <f t="shared" ref="E23:E24" si="0">+(C23-C$7)/C$8</f>
        <v>7832.0307909604508</v>
      </c>
      <c r="F23">
        <f t="shared" ref="F23:F24" si="1">ROUND(2*E23,0)/2</f>
        <v>7832</v>
      </c>
      <c r="G23">
        <f t="shared" ref="G23:G24" si="2">+C23-(C$7+F23*C$8)</f>
        <v>2.1800000002258457E-2</v>
      </c>
      <c r="K23">
        <f t="shared" ref="K23:K24" si="3">+G23</f>
        <v>2.1800000002258457E-2</v>
      </c>
      <c r="O23">
        <f t="shared" ref="O23:O24" ca="1" si="4">+C$11+C$12*$F23</f>
        <v>2.1451167572525891E-2</v>
      </c>
      <c r="Q23" s="43">
        <f t="shared" ref="Q23:Q24" si="5">+C23-15018.5</f>
        <v>43282.947800000002</v>
      </c>
    </row>
    <row r="24" spans="1:21" x14ac:dyDescent="0.2">
      <c r="A24" s="45" t="s">
        <v>47</v>
      </c>
      <c r="B24" s="46" t="s">
        <v>48</v>
      </c>
      <c r="C24" s="47">
        <v>59380.443599999999</v>
      </c>
      <c r="D24" s="45">
        <v>8.9999999999999998E-4</v>
      </c>
      <c r="E24">
        <f t="shared" si="0"/>
        <v>9356.0361581920861</v>
      </c>
      <c r="F24">
        <f t="shared" si="1"/>
        <v>9356</v>
      </c>
      <c r="G24">
        <f t="shared" si="2"/>
        <v>2.5599999993573874E-2</v>
      </c>
      <c r="K24">
        <f t="shared" si="3"/>
        <v>2.5599999993573874E-2</v>
      </c>
      <c r="O24">
        <f t="shared" ca="1" si="4"/>
        <v>2.5644512520699967E-2</v>
      </c>
      <c r="Q24" s="43">
        <f t="shared" si="5"/>
        <v>44361.943599999999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2023-01-26T01:44:47Z</dcterms:modified>
</cp:coreProperties>
</file>