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E598061-5048-4D57-97A2-B0A0CC23B345}" xr6:coauthVersionLast="47" xr6:coauthVersionMax="47" xr10:uidLastSave="{00000000-0000-0000-0000-000000000000}"/>
  <bookViews>
    <workbookView xWindow="14370" yWindow="660" windowWidth="13590" windowHeight="1452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3" i="1"/>
  <c r="O22" i="1"/>
  <c r="O26" i="1"/>
  <c r="O25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<sst xmlns="http://schemas.openxmlformats.org/spreadsheetml/2006/main" count="61" uniqueCount="51">
  <si>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</si>
  <si>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</si>
  <si>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</si>
  <si>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</si>
  <si>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</si>
  <si>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</si>
  <si>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</si>
  <si>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</si>
  <si>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</si>
  <si>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</si>
  <si>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</si>
  <si>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</si>
  <si>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</si>
  <si>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</si>
  <si>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</si>
  <si>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</si>
  <si>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</si>
  <si>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</si>
  <si>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</si>
  <si>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</si>
  <si>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</si>
  <si>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</si>
  <si>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</si>
  <si>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</si>
  <si>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</si>
  <si>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</si>
  <si>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</si>
  <si>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</si>
  <si>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</si>
  <si>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</si>
  <si>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</si>
  <si>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</si>
  <si>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</si>
  <si>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</si>
  <si>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</si>
  <si>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</si>
  <si>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</si>
  <si>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</si>
  <si>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</si>
  <si>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</si>
  <si>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</si>
  <si>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</si>
  <si>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</si>
  <si>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</si>
  <si>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</si>
  <si>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</si>
  <si>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</si>
  <si>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V0585 Vul</t>
  </si>
  <si>
    <t>JBAV, 76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</si>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</sst>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V0585 Vul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3017.5</c:v>
                </c:pt>
                <c:pt idx="2">
                  <c:v>3083.5</c:v>
                </c:pt>
                <c:pt idx="3">
                  <c:v>3751.5</c:v>
                </c:pt>
                <c:pt idx="4">
                  <c:v>3845.5</c:v>
                </c:pt>
                <c:pt idx="5">
                  <c:v>3911.5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3017.5</c:v>
                </c:pt>
                <c:pt idx="2">
                  <c:v>3083.5</c:v>
                </c:pt>
                <c:pt idx="3">
                  <c:v>3751.5</c:v>
                </c:pt>
                <c:pt idx="4">
                  <c:v>3845.5</c:v>
                </c:pt>
                <c:pt idx="5">
                  <c:v>3911.5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3017.5</c:v>
                </c:pt>
                <c:pt idx="2">
                  <c:v>3083.5</c:v>
                </c:pt>
                <c:pt idx="3">
                  <c:v>3751.5</c:v>
                </c:pt>
                <c:pt idx="4">
                  <c:v>3845.5</c:v>
                </c:pt>
                <c:pt idx="5">
                  <c:v>3911.5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3017.5</c:v>
                </c:pt>
                <c:pt idx="2">
                  <c:v>3083.5</c:v>
                </c:pt>
                <c:pt idx="3">
                  <c:v>3751.5</c:v>
                </c:pt>
                <c:pt idx="4">
                  <c:v>3845.5</c:v>
                </c:pt>
                <c:pt idx="5">
                  <c:v>3911.5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5.0524999969638884E-3</c:v>
                </c:pt>
                <c:pt idx="2">
                  <c:v>7.0904999956837855E-3</c:v>
                </c:pt>
                <c:pt idx="3">
                  <c:v>8.714499999769032E-3</c:v>
                </c:pt>
                <c:pt idx="4">
                  <c:v>9.9564999982248992E-3</c:v>
                </c:pt>
                <c:pt idx="5">
                  <c:v>8.6945000002742745E-3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3017.5</c:v>
                </c:pt>
                <c:pt idx="2">
                  <c:v>3083.5</c:v>
                </c:pt>
                <c:pt idx="3">
                  <c:v>3751.5</c:v>
                </c:pt>
                <c:pt idx="4">
                  <c:v>3845.5</c:v>
                </c:pt>
                <c:pt idx="5">
                  <c:v>3911.5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3017.5</c:v>
                </c:pt>
                <c:pt idx="2">
                  <c:v>3083.5</c:v>
                </c:pt>
                <c:pt idx="3">
                  <c:v>3751.5</c:v>
                </c:pt>
                <c:pt idx="4">
                  <c:v>3845.5</c:v>
                </c:pt>
                <c:pt idx="5">
                  <c:v>3911.5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3017.5</c:v>
                </c:pt>
                <c:pt idx="2">
                  <c:v>3083.5</c:v>
                </c:pt>
                <c:pt idx="3">
                  <c:v>3751.5</c:v>
                </c:pt>
                <c:pt idx="4">
                  <c:v>3845.5</c:v>
                </c:pt>
                <c:pt idx="5">
                  <c:v>3911.5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3017.5</c:v>
                </c:pt>
                <c:pt idx="2">
                  <c:v>3083.5</c:v>
                </c:pt>
                <c:pt idx="3">
                  <c:v>3751.5</c:v>
                </c:pt>
                <c:pt idx="4">
                  <c:v>3845.5</c:v>
                </c:pt>
                <c:pt idx="5">
                  <c:v>3911.5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-3.3269792875446208E-4</c:v>
                </c:pt>
                <c:pt idx="1">
                  <c:v>6.7793946759582332E-3</c:v>
                </c:pt>
                <c:pt idx="2">
                  <c:v>6.9349532880248572E-3</c:v>
                </c:pt>
                <c:pt idx="3">
                  <c:v>8.5093949980325056E-3</c:v>
                </c:pt>
                <c:pt idx="4">
                  <c:v>8.7309481727940608E-3</c:v>
                </c:pt>
                <c:pt idx="5">
                  <c:v>8.8865067848606857E-3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3017.5</c:v>
                </c:pt>
                <c:pt idx="2">
                  <c:v>3083.5</c:v>
                </c:pt>
                <c:pt idx="3">
                  <c:v>3751.5</c:v>
                </c:pt>
                <c:pt idx="4">
                  <c:v>3845.5</c:v>
                </c:pt>
                <c:pt idx="5">
                  <c:v>3911.5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58287.890599999999</v>
      </c>
      <c r="D7" s="39" t="s">
        <v>46</v>
      </c>
    </row>
    <row r="8" spans="1:15" x14ac:dyDescent="0.2">
      <c r="A8" t="s">
        <v>3</v>
      </c>
      <c r="C8" s="6">
        <v>0.39255699999999999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-3.3269792875446208E-4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2.356948667676121E-6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59823.189912328307</v>
      </c>
      <c r="E15" s="10" t="s">
        <v>30</v>
      </c>
      <c r="F15" s="25">
        <f ca="1">NOW()+15018.5+$C$5/24</f>
        <v>60174.825565624997</v>
      </c>
    </row>
    <row r="16" spans="1:15" x14ac:dyDescent="0.2">
      <c r="A16" s="12" t="s">
        <v>4</v>
      </c>
      <c r="B16" s="7"/>
      <c r="C16" s="13">
        <f ca="1">+C8+C12</f>
        <v>0.39255935694866767</v>
      </c>
      <c r="E16" s="10" t="s">
        <v>35</v>
      </c>
      <c r="F16" s="11">
        <f ca="1">ROUND(2*(F15-$C$7)/$C$8,0)/2+F14</f>
        <v>4808</v>
      </c>
    </row>
    <row r="17" spans="1:21" ht="13.5" thickBot="1" x14ac:dyDescent="0.25">
      <c r="A17" s="10" t="s">
        <v>27</v>
      </c>
      <c r="B17" s="7"/>
      <c r="C17" s="7">
        <f>COUNT(C21:C2191)</f>
        <v>6</v>
      </c>
      <c r="E17" s="10" t="s">
        <v>36</v>
      </c>
      <c r="F17" s="19">
        <f ca="1">ROUND(2*(F15-$C$15)/$C$16,0)/2+F14</f>
        <v>897</v>
      </c>
    </row>
    <row r="18" spans="1:21" ht="14.25" thickTop="1" thickBot="1" x14ac:dyDescent="0.25">
      <c r="A18" s="12" t="s">
        <v>5</v>
      </c>
      <c r="B18" s="7"/>
      <c r="C18" s="15">
        <f ca="1">+C15</f>
        <v>59823.189912328307</v>
      </c>
      <c r="D18" s="16">
        <f ca="1">+C16</f>
        <v>0.39255935694866767</v>
      </c>
      <c r="E18" s="10" t="s">
        <v>31</v>
      </c>
      <c r="F18" s="14">
        <f ca="1">+$C$15+$C$16*F17-15018.5-$C$5/24</f>
        <v>45157.211488844601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58287.890599999999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-3.3269792875446208E-4</v>
      </c>
      <c r="Q21" s="1">
        <f>+C21-15018.5</f>
        <v>43269.390599999999</v>
      </c>
    </row>
    <row r="22" spans="1:21" x14ac:dyDescent="0.2">
      <c r="A22" s="41" t="s">
        <v>48</v>
      </c>
      <c r="B22" s="42" t="s">
        <v>49</v>
      </c>
      <c r="C22" s="43">
        <v>59472.436399999999</v>
      </c>
      <c r="D22" s="41">
        <v>4.1999999999999997E-3</v>
      </c>
      <c r="E22">
        <f t="shared" ref="E22:E26" si="0">+(C22-C$7)/C$8</f>
        <v>3017.5128707423378</v>
      </c>
      <c r="F22">
        <f t="shared" ref="F22:F26" si="1">ROUND(2*E22,0)/2</f>
        <v>3017.5</v>
      </c>
      <c r="G22">
        <f t="shared" ref="G22:G26" si="2">+C22-(C$7+F22*C$8)</f>
        <v>5.0524999969638884E-3</v>
      </c>
      <c r="K22">
        <f t="shared" ref="K22:K26" si="3">+G22</f>
        <v>5.0524999969638884E-3</v>
      </c>
      <c r="O22">
        <f t="shared" ref="O22:O26" ca="1" si="4">+C$11+C$12*$F22</f>
        <v>6.7793946759582332E-3</v>
      </c>
      <c r="Q22" s="1">
        <f t="shared" ref="Q22:Q26" si="5">+C22-15018.5</f>
        <v>44453.936399999999</v>
      </c>
    </row>
    <row r="23" spans="1:21" x14ac:dyDescent="0.2">
      <c r="A23" s="41" t="s">
        <v>48</v>
      </c>
      <c r="B23" s="42" t="s">
        <v>50</v>
      </c>
      <c r="C23" s="43">
        <v>59498.347199999997</v>
      </c>
      <c r="D23" s="41">
        <v>4.1999999999999997E-3</v>
      </c>
      <c r="E23">
        <f t="shared" si="0"/>
        <v>3083.5180623450806</v>
      </c>
      <c r="F23">
        <f t="shared" si="1"/>
        <v>3083.5</v>
      </c>
      <c r="G23">
        <f t="shared" si="2"/>
        <v>7.0904999956837855E-3</v>
      </c>
      <c r="K23">
        <f t="shared" si="3"/>
        <v>7.0904999956837855E-3</v>
      </c>
      <c r="O23">
        <f t="shared" ca="1" si="4"/>
        <v>6.9349532880248572E-3</v>
      </c>
      <c r="Q23" s="1">
        <f t="shared" si="5"/>
        <v>44479.847199999997</v>
      </c>
    </row>
    <row r="24" spans="1:21" x14ac:dyDescent="0.2">
      <c r="A24" s="41" t="s">
        <v>48</v>
      </c>
      <c r="B24" s="42" t="s">
        <v>49</v>
      </c>
      <c r="C24" s="43">
        <v>59760.5769</v>
      </c>
      <c r="D24" s="41">
        <v>4.1999999999999997E-3</v>
      </c>
      <c r="E24">
        <f t="shared" si="0"/>
        <v>3751.5221993239229</v>
      </c>
      <c r="F24">
        <f t="shared" si="1"/>
        <v>3751.5</v>
      </c>
      <c r="G24">
        <f t="shared" si="2"/>
        <v>8.714499999769032E-3</v>
      </c>
      <c r="K24">
        <f t="shared" si="3"/>
        <v>8.714499999769032E-3</v>
      </c>
      <c r="O24">
        <f t="shared" ca="1" si="4"/>
        <v>8.5093949980325056E-3</v>
      </c>
      <c r="Q24" s="1">
        <f t="shared" si="5"/>
        <v>44742.0769</v>
      </c>
    </row>
    <row r="25" spans="1:21" x14ac:dyDescent="0.2">
      <c r="A25" s="41" t="s">
        <v>48</v>
      </c>
      <c r="B25" s="42" t="s">
        <v>49</v>
      </c>
      <c r="C25" s="43">
        <v>59797.478499999997</v>
      </c>
      <c r="D25" s="41">
        <v>4.1999999999999997E-3</v>
      </c>
      <c r="E25">
        <f t="shared" si="0"/>
        <v>3845.5253631956598</v>
      </c>
      <c r="F25">
        <f t="shared" si="1"/>
        <v>3845.5</v>
      </c>
      <c r="G25">
        <f t="shared" si="2"/>
        <v>9.9564999982248992E-3</v>
      </c>
      <c r="K25">
        <f t="shared" si="3"/>
        <v>9.9564999982248992E-3</v>
      </c>
      <c r="O25">
        <f t="shared" ca="1" si="4"/>
        <v>8.7309481727940608E-3</v>
      </c>
      <c r="Q25" s="1">
        <f t="shared" si="5"/>
        <v>44778.978499999997</v>
      </c>
    </row>
    <row r="26" spans="1:21" x14ac:dyDescent="0.2">
      <c r="A26" s="41" t="s">
        <v>48</v>
      </c>
      <c r="B26" s="42" t="s">
        <v>49</v>
      </c>
      <c r="C26" s="43">
        <v>59823.385999999999</v>
      </c>
      <c r="D26" s="41">
        <v>4.1999999999999997E-3</v>
      </c>
      <c r="E26">
        <f t="shared" si="0"/>
        <v>3911.5221483759042</v>
      </c>
      <c r="F26">
        <f t="shared" si="1"/>
        <v>3911.5</v>
      </c>
      <c r="G26">
        <f t="shared" si="2"/>
        <v>8.6945000002742745E-3</v>
      </c>
      <c r="K26">
        <f t="shared" si="3"/>
        <v>8.6945000002742745E-3</v>
      </c>
      <c r="O26">
        <f t="shared" ca="1" si="4"/>
        <v>8.8865067848606857E-3</v>
      </c>
      <c r="Q26" s="1">
        <f t="shared" si="5"/>
        <v>44804.885999999999</v>
      </c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2023-08-18T07:48:48Z</dcterms:modified>
</cp:coreProperties>
</file>