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E849934-7E7D-4389-AB11-CDEA364B0DB4}" xr6:coauthVersionLast="47" xr6:coauthVersionMax="47" xr10:uidLastSave="{00000000-0000-0000-0000-000000000000}"/>
  <bookViews>
    <workbookView xWindow="14175" yWindow="870" windowWidth="11685" windowHeight="142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2" i="1" l="1"/>
  <c r="O23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<sst xmlns="http://schemas.openxmlformats.org/spreadsheetml/2006/main" count="53" uniqueCount="51">
  <si>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</si>
  <si>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</si>
  <si>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</si>
  <si>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</si>
  <si>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</si>
  <si>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</si>
  <si>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</si>
  <si>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</si>
  <si>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</si>
  <si>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</si>
  <si>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</si>
  <si>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</si>
  <si>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</si>
  <si>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</si>
  <si>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</si>
  <si>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</si>
  <si>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</si>
  <si>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</si>
  <si>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</si>
  <si>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</si>
  <si>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</si>
  <si>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</si>
  <si>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</si>
  <si>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</si>
  <si>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</si>
  <si>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</si>
  <si>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</si>
  <si>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</si>
  <si>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</si>
  <si>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</si>
  <si>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</si>
  <si>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</si>
  <si>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</si>
  <si>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</si>
  <si>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</si>
  <si>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</si>
  <si>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</si>
  <si>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</si>
  <si>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</si>
  <si>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</si>
  <si>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</si>
  <si>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</si>
  <si>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</si>
  <si>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</si>
  <si>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V0595 Vul</t>
  </si>
  <si>
    <t>EW</t>
  </si>
  <si>
    <t>VSX</t>
  </si>
  <si>
    <t>JBAV, 55</t>
  </si>
  <si>
    <t>I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</si>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</sst>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V0595</a:t>
            </a:r>
            <a:r>
              <a:rPr lang="en-AU" baseline="0"/>
              <a:t> Vul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24686</c:v>
                </c:pt>
                <c:pt idx="2">
                  <c:v>25761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24686</c:v>
                </c:pt>
                <c:pt idx="2">
                  <c:v>25761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24686</c:v>
                </c:pt>
                <c:pt idx="2">
                  <c:v>25761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24686</c:v>
                </c:pt>
                <c:pt idx="2">
                  <c:v>25761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-5.1961999910417944E-2</c:v>
                </c:pt>
                <c:pt idx="2">
                  <c:v>-4.5087000005878508E-2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24686</c:v>
                </c:pt>
                <c:pt idx="2">
                  <c:v>25761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24686</c:v>
                </c:pt>
                <c:pt idx="2">
                  <c:v>25761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24686</c:v>
                </c:pt>
                <c:pt idx="2">
                  <c:v>25761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24686</c:v>
                </c:pt>
                <c:pt idx="2">
                  <c:v>25761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-1.9031291994648508E-4</c:v>
                </c:pt>
                <c:pt idx="1">
                  <c:v>-4.7401394207402574E-2</c:v>
                </c:pt>
                <c:pt idx="2">
                  <c:v>-4.9457292788947387E-2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24686</c:v>
                </c:pt>
                <c:pt idx="2">
                  <c:v>25761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52756.025000000001</v>
      </c>
      <c r="D7" s="29" t="s">
        <v>46</v>
      </c>
    </row>
    <row r="8" spans="1:15" x14ac:dyDescent="0.2">
      <c r="A8" t="s">
        <v>3</v>
      </c>
      <c r="C8" s="8">
        <v>0.268067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-1.9031291994648508E-4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-1.9124637967858741E-6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59661.649529707211</v>
      </c>
      <c r="E15" s="14" t="s">
        <v>30</v>
      </c>
      <c r="F15" s="33">
        <f ca="1">NOW()+15018.5+$C$5/24</f>
        <v>59970.619287847221</v>
      </c>
    </row>
    <row r="16" spans="1:15" x14ac:dyDescent="0.2">
      <c r="A16" s="16" t="s">
        <v>4</v>
      </c>
      <c r="B16" s="10"/>
      <c r="C16" s="17">
        <f ca="1">+C8+C12</f>
        <v>0.26806508753620323</v>
      </c>
      <c r="E16" s="14" t="s">
        <v>35</v>
      </c>
      <c r="F16" s="15">
        <f ca="1">ROUND(2*(F15-$C$7)/$C$8,0)/2+F14</f>
        <v>26914.5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1153.5</v>
      </c>
    </row>
    <row r="18" spans="1:21" ht="14.25" thickTop="1" thickBot="1" x14ac:dyDescent="0.25">
      <c r="A18" s="16" t="s">
        <v>5</v>
      </c>
      <c r="B18" s="10"/>
      <c r="C18" s="19">
        <f ca="1">+C15</f>
        <v>59661.649529707211</v>
      </c>
      <c r="D18" s="20">
        <f ca="1">+C16</f>
        <v>0.26806508753620323</v>
      </c>
      <c r="E18" s="14" t="s">
        <v>31</v>
      </c>
      <c r="F18" s="18">
        <f ca="1">+$C$15+$C$16*F17-15018.5-$C$5/24</f>
        <v>44952.758441513557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52756.025000000001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-1.9031291994648508E-4</v>
      </c>
      <c r="Q21" s="43">
        <f>+C21-15018.5</f>
        <v>37737.525000000001</v>
      </c>
    </row>
    <row r="22" spans="1:21" x14ac:dyDescent="0.2">
      <c r="A22" s="45" t="s">
        <v>47</v>
      </c>
      <c r="B22" s="46" t="s">
        <v>48</v>
      </c>
      <c r="C22" s="47">
        <v>59373.475000000093</v>
      </c>
      <c r="D22" s="45">
        <v>1E-3</v>
      </c>
      <c r="E22">
        <f t="shared" ref="E22:E23" si="0">+(C22-C$7)/C$8</f>
        <v>24685.806160400542</v>
      </c>
      <c r="F22">
        <f t="shared" ref="F22:F23" si="1">ROUND(2*E22,0)/2</f>
        <v>24686</v>
      </c>
      <c r="G22">
        <f t="shared" ref="G22:G23" si="2">+C22-(C$7+F22*C$8)</f>
        <v>-5.1961999910417944E-2</v>
      </c>
      <c r="K22">
        <f t="shared" ref="K22:K23" si="3">+G22</f>
        <v>-5.1961999910417944E-2</v>
      </c>
      <c r="O22">
        <f t="shared" ref="O22:O23" ca="1" si="4">+C$11+C$12*$F22</f>
        <v>-4.7401394207402574E-2</v>
      </c>
      <c r="Q22" s="43">
        <f t="shared" ref="Q22:Q23" si="5">+C22-15018.5</f>
        <v>44354.975000000093</v>
      </c>
    </row>
    <row r="23" spans="1:21" x14ac:dyDescent="0.2">
      <c r="A23" s="45" t="s">
        <v>49</v>
      </c>
      <c r="B23" s="46" t="s">
        <v>50</v>
      </c>
      <c r="C23" s="47">
        <v>59661.653899999998</v>
      </c>
      <c r="D23" s="45">
        <v>4.0000000000000002E-4</v>
      </c>
      <c r="E23">
        <f t="shared" si="0"/>
        <v>25760.831806973616</v>
      </c>
      <c r="F23">
        <f t="shared" si="1"/>
        <v>25761</v>
      </c>
      <c r="G23">
        <f t="shared" si="2"/>
        <v>-4.5087000005878508E-2</v>
      </c>
      <c r="K23">
        <f t="shared" si="3"/>
        <v>-4.5087000005878508E-2</v>
      </c>
      <c r="O23">
        <f t="shared" ca="1" si="4"/>
        <v>-4.9457292788947387E-2</v>
      </c>
      <c r="Q23" s="43">
        <f t="shared" si="5"/>
        <v>44643.153899999998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2023-01-26T01:51:46Z</dcterms:modified>
</cp:coreProperties>
</file>