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361C01C-DF70-44B0-85ED-D1CFFB06F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<sst xmlns="http://schemas.openxmlformats.org/spreadsheetml/2006/main" count="50" uniqueCount="47">
  <si>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</si>
  <si>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</si>
  <si>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</si>
  <si>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</si>
  <si>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</si>
  <si>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</si>
  <si>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</si>
  <si>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</si>
  <si>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</si>
  <si>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</si>
  <si>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</si>
  <si>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</si>
  <si>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</si>
  <si>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</si>
  <si>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</si>
  <si>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</si>
  <si>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</si>
  <si>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</si>
  <si>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</si>
  <si>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</si>
  <si>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</si>
  <si>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</si>
  <si>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</si>
  <si>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</si>
  <si>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</si>
  <si>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</si>
  <si>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</si>
  <si>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</si>
  <si>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</si>
  <si>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</si>
  <si>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</si>
  <si>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</si>
  <si>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</si>
  <si>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</si>
  <si>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</si>
  <si>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</si>
  <si>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</si>
  <si>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</si>
  <si>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</si>
  <si>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</si>
  <si>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EL And / GSC 2825-1263</t>
  </si>
  <si>
    <t>GCVS 4</t>
  </si>
  <si>
    <t>OEJV 0137</t>
  </si>
  <si>
    <t>I</t>
  </si>
  <si>
    <t>GCVS</t>
  </si>
  <si>
    <t>OEJV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</si>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</sst>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EL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36090225563910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F1-420B-AD27-C4139392EF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0.56702000000223052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F1-420B-AD27-C4139392EF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F1-420B-AD27-C4139392EF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F1-420B-AD27-C4139392EF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F1-420B-AD27-C4139392EF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F1-420B-AD27-C4139392EF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F1-420B-AD27-C4139392EF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0.56702000000223052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F1-420B-AD27-C4139392EFF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F1-420B-AD27-C4139392E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531200"/>
        <c:axId val="1"/>
      </c:scatterChart>
      <c:valAx>
        <c:axId val="59953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531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38100</xdr:rowOff>
    </xdr:from>
    <xdr:to>
      <xdr:col>17</xdr:col>
      <xdr:colOff>666750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9475B0-13A5-7261-00A6-B2583F117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>
        <v>51473.614999999998</v>
      </c>
      <c r="D4" s="29">
        <v>5.242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51473.614999999998</v>
      </c>
      <c r="D7" s="30" t="s">
        <v>41</v>
      </c>
    </row>
    <row r="8" spans="1:7" x14ac:dyDescent="0.2">
      <c r="A8" t="s">
        <v>3</v>
      </c>
      <c r="C8" s="31">
        <v>5.242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7.2881748072266132E-4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60318.61194722222</v>
      </c>
    </row>
    <row r="15" spans="1:7" x14ac:dyDescent="0.2">
      <c r="A15" s="12" t="s">
        <v>17</v>
      </c>
      <c r="B15" s="10"/>
      <c r="C15" s="13">
        <f ca="1">(C7+C11)+(C8+C12)*INT(MAX(F21:F3533))</f>
        <v>55552.458019999998</v>
      </c>
      <c r="D15" s="14" t="s">
        <v>38</v>
      </c>
      <c r="E15" s="15">
        <f ca="1">ROUND(2*(E14-$C$7)/$C$8,0)/2+E13</f>
        <v>1688.5</v>
      </c>
    </row>
    <row r="16" spans="1:7" x14ac:dyDescent="0.2">
      <c r="A16" s="16" t="s">
        <v>4</v>
      </c>
      <c r="B16" s="10"/>
      <c r="C16" s="17">
        <f ca="1">+C8+C12</f>
        <v>5.2427288174807227</v>
      </c>
      <c r="D16" s="14" t="s">
        <v>39</v>
      </c>
      <c r="E16" s="24">
        <f ca="1">ROUND(2*(E14-$C$15)/$C$16,0)/2+E13</f>
        <v>910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45305.237077240788</v>
      </c>
    </row>
    <row r="18" spans="1:18" ht="14.25" thickTop="1" thickBot="1" x14ac:dyDescent="0.25">
      <c r="A18" s="16" t="s">
        <v>5</v>
      </c>
      <c r="B18" s="10"/>
      <c r="C18" s="19">
        <f ca="1">+C15</f>
        <v>55552.458019999998</v>
      </c>
      <c r="D18" s="20">
        <f ca="1">+C16</f>
        <v>5.2427288174807227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s="30" t="s">
        <v>41</v>
      </c>
      <c r="C21" s="8">
        <v>51473.614999999998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36455.114999999998</v>
      </c>
    </row>
    <row r="22" spans="1:18" x14ac:dyDescent="0.2">
      <c r="A22" t="s">
        <v>42</v>
      </c>
      <c r="B22" t="s">
        <v>43</v>
      </c>
      <c r="C22" s="8">
        <v>55552.458019999998</v>
      </c>
      <c r="D22" s="8">
        <v>1.6000000000000001E-3</v>
      </c>
      <c r="E22">
        <f>+(C22-C$7)/C$8</f>
        <v>778.10816863792445</v>
      </c>
      <c r="F22">
        <f>ROUND(2*E22,0)/2</f>
        <v>778</v>
      </c>
      <c r="G22">
        <f>+C22-(C$7+F22*C$8)</f>
        <v>0.56702000000223052</v>
      </c>
      <c r="I22">
        <f>+G22</f>
        <v>0.56702000000223052</v>
      </c>
      <c r="O22">
        <f ca="1">+C$11+C$12*$F22</f>
        <v>0.56702000000223052</v>
      </c>
      <c r="Q22" s="2">
        <f>+C22-15018.5</f>
        <v>40533.958019999998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2024-01-09T01:41:12Z</dcterms:modified>
</cp:coreProperties>
</file>