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607B7BB-F367-4286-A44C-8CAE6CA4F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E15" i="1" s="1"/>
  <c r="Q21" i="1"/>
  <c r="C17" i="1"/>
  <c r="G21" i="1"/>
  <c r="H21" i="1"/>
  <c r="C11" i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<sst xmlns="http://schemas.openxmlformats.org/spreadsheetml/2006/main" count="53" uniqueCount="48">
  <si>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</si>
  <si>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</si>
  <si>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</si>
  <si>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</si>
  <si>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</si>
  <si>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</si>
  <si>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</si>
  <si>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</si>
  <si>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</si>
  <si>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</si>
  <si>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</si>
  <si>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</si>
  <si>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</si>
  <si>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</si>
  <si>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</si>
  <si>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</si>
  <si>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</si>
  <si>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</si>
  <si>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</si>
  <si>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</si>
  <si>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</si>
  <si>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</si>
  <si>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</si>
  <si>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</si>
  <si>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</si>
  <si>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</si>
  <si>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</si>
  <si>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</si>
  <si>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</si>
  <si>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</si>
  <si>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</si>
  <si>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</si>
  <si>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</si>
  <si>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</si>
  <si>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</si>
  <si>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</si>
  <si>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</si>
  <si>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</si>
  <si>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</si>
  <si>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</si>
  <si>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</si>
  <si>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</si>
  <si>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</si>
  <si>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MN And / GSC 2839-0582</t>
  </si>
  <si>
    <t>EB</t>
  </si>
  <si>
    <t>OEJV 0147</t>
  </si>
  <si>
    <t>I</t>
  </si>
  <si>
    <t>*9.5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</si>
</sst>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And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15-46B5-937E-5458187291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-0.11426900000515161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15-46B5-937E-5458187291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15-46B5-937E-5458187291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15-46B5-937E-5458187291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15-46B5-937E-5458187291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15-46B5-937E-5458187291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15-46B5-937E-5458187291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6.9388939039072284E-18</c:v>
                </c:pt>
                <c:pt idx="1">
                  <c:v>-0.11426900000515161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15-46B5-937E-5458187291F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15-46B5-937E-54581872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231088"/>
        <c:axId val="1"/>
      </c:scatterChart>
      <c:valAx>
        <c:axId val="48323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231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</xdr:rowOff>
    </xdr:from>
    <xdr:to>
      <xdr:col>17</xdr:col>
      <xdr:colOff>114300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FE4AAC-1D19-3EBD-EB77-AD96BDA19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37938.262000000002</v>
      </c>
      <c r="D7" s="30" t="s">
        <v>42</v>
      </c>
    </row>
    <row r="8" spans="1:7" x14ac:dyDescent="0.2">
      <c r="A8" t="s">
        <v>3</v>
      </c>
      <c r="C8" s="34">
        <v>0.61065100000000005</v>
      </c>
      <c r="D8" s="30" t="s">
        <v>42</v>
      </c>
    </row>
    <row r="9" spans="1:7" x14ac:dyDescent="0.2">
      <c r="A9" s="9" t="s">
        <v>31</v>
      </c>
      <c r="B9" s="10"/>
      <c r="C9" s="11" t="s">
        <v>47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6.9388939039072284E-18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-4.4086963233593742E-6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 t="e">
        <f ca="1">NOW()+15018.5+$C$9/24</f>
        <v>#VALUE!</v>
      </c>
    </row>
    <row r="15" spans="1:7" x14ac:dyDescent="0.2">
      <c r="A15" s="12" t="s">
        <v>17</v>
      </c>
      <c r="B15" s="10"/>
      <c r="C15" s="13">
        <f ca="1">(C7+C11)+(C8+C12)*INT(MAX(F21:F3532))</f>
        <v>53765.610999999997</v>
      </c>
      <c r="D15" s="14" t="s">
        <v>39</v>
      </c>
      <c r="E15" s="15" t="e">
        <f ca="1">ROUND(2*(E14-$C$7)/$C$8,0)/2+E13</f>
        <v>#VALUE!</v>
      </c>
    </row>
    <row r="16" spans="1:7" x14ac:dyDescent="0.2">
      <c r="A16" s="16" t="s">
        <v>4</v>
      </c>
      <c r="B16" s="10"/>
      <c r="C16" s="17">
        <f ca="1">+C8+C12</f>
        <v>0.61064659130367671</v>
      </c>
      <c r="D16" s="14" t="s">
        <v>40</v>
      </c>
      <c r="E16" s="24" t="e">
        <f ca="1">ROUND(2*(E14-$C$15)/$C$16,0)/2+E13</f>
        <v>#VALUE!</v>
      </c>
    </row>
    <row r="17" spans="1:18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 t="e">
        <f ca="1">+$C$15+$C$16*E16-15018.5-$C$9/24</f>
        <v>#VALUE!</v>
      </c>
    </row>
    <row r="18" spans="1:18" ht="14.25" thickTop="1" thickBot="1" x14ac:dyDescent="0.25">
      <c r="A18" s="16" t="s">
        <v>5</v>
      </c>
      <c r="B18" s="10"/>
      <c r="C18" s="19">
        <f ca="1">+C15</f>
        <v>53765.610999999997</v>
      </c>
      <c r="D18" s="20">
        <f ca="1">+C16</f>
        <v>0.61064659130367671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37938.262000000002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6.9388939039072284E-18</v>
      </c>
      <c r="Q21" s="2">
        <f>+C21-15018.5</f>
        <v>22919.762000000002</v>
      </c>
    </row>
    <row r="22" spans="1:18" x14ac:dyDescent="0.2">
      <c r="A22" s="31" t="s">
        <v>45</v>
      </c>
      <c r="B22" s="32" t="s">
        <v>46</v>
      </c>
      <c r="C22" s="33">
        <v>53765.610999999997</v>
      </c>
      <c r="D22" s="33">
        <v>5.0000000000000001E-3</v>
      </c>
      <c r="E22">
        <f>+(C22-C$7)/C$8</f>
        <v>25918.812873474362</v>
      </c>
      <c r="F22">
        <f>ROUND(2*E22,0)/2</f>
        <v>25919</v>
      </c>
      <c r="G22">
        <f>+C22-(C$7+F22*C$8)</f>
        <v>-0.11426900000515161</v>
      </c>
      <c r="I22">
        <f>+G22</f>
        <v>-0.11426900000515161</v>
      </c>
      <c r="O22">
        <f ca="1">+C$11+C$12*$F22</f>
        <v>-0.11426900000515161</v>
      </c>
      <c r="Q22" s="2">
        <f>+C22-15018.5</f>
        <v>38747.110999999997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2024-01-09T01:57:06Z</dcterms:modified>
</cp:coreProperties>
</file>