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4C2698-8A13-435A-A643-4ECA18DA3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1" i="1"/>
  <c r="C12" i="1"/>
  <c r="C16" i="1" l="1"/>
  <c r="D18" i="1" s="1"/>
  <c r="O21" i="1"/>
  <c r="C15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<sst xmlns="http://schemas.openxmlformats.org/spreadsheetml/2006/main" count="55" uniqueCount="50">
  <si>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</si>
  <si>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</si>
  <si>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</si>
  <si>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</si>
  <si>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</si>
  <si>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</si>
  <si>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</si>
  <si>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</si>
  <si>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</si>
  <si>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</si>
  <si>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</si>
  <si>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</si>
  <si>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</si>
  <si>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</si>
  <si>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</si>
  <si>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</si>
  <si>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</si>
  <si>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</si>
  <si>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</si>
  <si>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</si>
  <si>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</si>
  <si>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</si>
  <si>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</si>
  <si>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</si>
  <si>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</si>
  <si>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</si>
  <si>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</si>
  <si>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</si>
  <si>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</si>
  <si>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</si>
  <si>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</si>
  <si>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</si>
  <si>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</si>
  <si>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</si>
  <si>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</si>
  <si>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</si>
  <si>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</si>
  <si>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</si>
  <si>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</si>
  <si>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</si>
  <si>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</si>
  <si>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V0649 And</t>
  </si>
  <si>
    <t>2017K</t>
  </si>
  <si>
    <t>G3640.01137</t>
  </si>
  <si>
    <t>EA</t>
  </si>
  <si>
    <t>pr_6</t>
  </si>
  <si>
    <t>V0649 And / GSC 640.01137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</si>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</sst>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V0649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D-4997-8AD7-FD8A41C576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D-4997-8AD7-FD8A41C576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0D-4997-8AD7-FD8A41C576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0.26539999999658903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0D-4997-8AD7-FD8A41C576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0D-4997-8AD7-FD8A41C576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0D-4997-8AD7-FD8A41C576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0D-4997-8AD7-FD8A41C576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0.26539999999658903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0D-4997-8AD7-FD8A41C576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0D-4997-8AD7-FD8A41C57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243440"/>
        <c:axId val="1"/>
      </c:scatterChart>
      <c:valAx>
        <c:axId val="61624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243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FF705B-2D2A-0194-8E1E-6BE79445F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23.242899999999999</v>
      </c>
      <c r="L1" s="32">
        <v>47.435000000000002</v>
      </c>
      <c r="M1" s="33">
        <v>51467.8</v>
      </c>
      <c r="N1" s="33">
        <v>1.6115999999999999</v>
      </c>
      <c r="O1" s="31" t="s">
        <v>44</v>
      </c>
      <c r="P1" s="32">
        <v>11.55</v>
      </c>
      <c r="Q1" s="32">
        <v>11.7</v>
      </c>
      <c r="R1" s="41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51467.8</v>
      </c>
      <c r="D4" s="27">
        <v>1.6115999999999999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5">
        <v>51467.8</v>
      </c>
      <c r="D7" s="28" t="s">
        <v>47</v>
      </c>
    </row>
    <row r="8" spans="1:19" x14ac:dyDescent="0.2">
      <c r="A8" t="s">
        <v>3</v>
      </c>
      <c r="C8" s="45">
        <f>N1</f>
        <v>1.6115999999999999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6.9860489601629121E-5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57590.533799999997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1.6116698604896016</v>
      </c>
      <c r="E16" s="14" t="s">
        <v>30</v>
      </c>
      <c r="F16" s="35">
        <f ca="1">NOW()+15018.5+$C$5/24</f>
        <v>60319.56383958333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5493.5</v>
      </c>
    </row>
    <row r="18" spans="1:21" ht="14.25" thickTop="1" thickBot="1" x14ac:dyDescent="0.25">
      <c r="A18" s="16" t="s">
        <v>5</v>
      </c>
      <c r="B18" s="10"/>
      <c r="C18" s="19">
        <f ca="1">+C15</f>
        <v>57590.533799999997</v>
      </c>
      <c r="D18" s="20">
        <f ca="1">+C16</f>
        <v>1.6116698604896016</v>
      </c>
      <c r="E18" s="14" t="s">
        <v>36</v>
      </c>
      <c r="F18" s="23">
        <f ca="1">ROUND(2*(F16-$C$15)/$C$16,0)/2+F15</f>
        <v>1694.5</v>
      </c>
    </row>
    <row r="19" spans="1:21" ht="13.5" thickTop="1" x14ac:dyDescent="0.2">
      <c r="E19" s="14" t="s">
        <v>31</v>
      </c>
      <c r="F19" s="18">
        <f ca="1">+$C$15+$C$16*F18-15018.5-$C$5/24</f>
        <v>45303.404211932961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51467.8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36449.300000000003</v>
      </c>
    </row>
    <row r="22" spans="1:21" x14ac:dyDescent="0.2">
      <c r="A22" s="42" t="s">
        <v>48</v>
      </c>
      <c r="B22" s="43" t="s">
        <v>49</v>
      </c>
      <c r="C22" s="44">
        <v>57590.533799999997</v>
      </c>
      <c r="D22" s="44">
        <v>1.6999999999999999E-3</v>
      </c>
      <c r="E22">
        <f>+(C22-C$7)/C$8</f>
        <v>3799.1646810622951</v>
      </c>
      <c r="F22">
        <f>ROUND(2*E22,0)/2</f>
        <v>3799</v>
      </c>
      <c r="G22">
        <f>+C22-(C$7+F22*C$8)</f>
        <v>0.26539999999658903</v>
      </c>
      <c r="K22">
        <f>+G22</f>
        <v>0.26539999999658903</v>
      </c>
      <c r="O22">
        <f ca="1">+C$11+C$12*$F22</f>
        <v>0.26539999999658903</v>
      </c>
      <c r="Q22" s="2">
        <f>+C22-15018.5</f>
        <v>42572.033799999997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2024-01-10T00:31:55Z</dcterms:modified>
</cp:coreProperties>
</file>