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66EE4E1-2B82-45EF-A64C-28B859A3D0E0}" xr6:coauthVersionLast="47" xr6:coauthVersionMax="47" xr10:uidLastSave="{00000000-0000-0000-0000-000000000000}"/>
  <bookViews>
    <workbookView xWindow="-120" yWindow="-120" windowWidth="29040" windowHeight="15840"/>
  </bookViews>
  <sheets>
    <sheet name="Active 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C21" i="1"/>
  <c r="E21" i="1"/>
  <c r="F21" i="1"/>
  <c r="C7" i="1"/>
  <c r="C8" i="1"/>
  <c r="E22" i="1"/>
  <c r="F22" i="1"/>
  <c r="G22" i="1"/>
  <c r="H22" i="1"/>
  <c r="Q22" i="1"/>
  <c r="E15" i="1"/>
  <c r="Q21" i="1"/>
  <c r="C17" i="1"/>
  <c r="G21" i="1"/>
  <c r="H21" i="1"/>
  <c r="C12" i="1"/>
  <c r="C11" i="1"/>
  <c r="O22" i="1" l="1"/>
  <c r="O21" i="1"/>
  <c r="C15" i="1"/>
  <c r="E16" i="1" s="1"/>
  <c r="C16" i="1"/>
  <c r="D18" i="1" s="1"/>
  <c r="C18" i="1" l="1"/>
  <c r="E17" i="1"/>
</calcChain>
</file>

<file path=xl/sharedStrings.xml><?xml version="1.0" encoding="utf-8"?>
<sst xmlns="http://schemas.openxmlformats.org/spreadsheetml/2006/main" count="45" uniqueCount="44">
  <si>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</si>
  <si>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</si>
  <si>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</si>
  <si>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</si>
  <si>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</si>
  <si>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</si>
  <si>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</si>
  <si>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</si>
  <si>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</si>
  <si>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</si>
  <si>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</si>
  <si>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</si>
  <si>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</si>
  <si>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</si>
  <si>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</si>
  <si>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</si>
  <si>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</si>
  <si>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</si>
  <si>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</si>
  <si>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</si>
  <si>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</si>
  <si>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</si>
  <si>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</si>
  <si>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</si>
  <si>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</si>
  <si>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</si>
  <si>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</si>
  <si>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</si>
  <si>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</si>
  <si>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</si>
  <si>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</si>
  <si>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</si>
  <si>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</si>
  <si>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</si>
  <si>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</si>
  <si>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</si>
  <si>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</si>
  <si>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</si>
  <si>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</si>
  <si>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AN Aps / GSC 9272-1897</t>
  </si>
  <si>
    <t>EB/KE</t>
  </si>
  <si>
    <t>OEJV 0073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</si>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</sst>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AN Aps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'Active 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16763.5</c:v>
                </c:pt>
              </c:numCache>
            </c:numRef>
          </c:xVal>
          <c:yVal>
            <c:numRef>
              <c:f>'Active '!$H$21:$H$998</c:f>
              <c:numCache>
                <c:formatCode>General</c:formatCode>
                <c:ptCount val="978"/>
                <c:pt idx="0">
                  <c:v>0</c:v>
                </c:pt>
                <c:pt idx="1">
                  <c:v>4.3800000217743218E-2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32-44A5-85A9-06468DE22A56}"/>
            </c:ext>
          </c:extLst>
        </c:ser>
        <c:ser>
          <c:idx val="1"/>
          <c:order val="1"/>
          <c:tx>
            <c:strRef>
              <c:f>'Active 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'Active 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16763.5</c:v>
                </c:pt>
              </c:numCache>
            </c:numRef>
          </c:xVal>
          <c:yVal>
            <c:numRef>
              <c:f>'Active 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32-44A5-85A9-06468DE22A56}"/>
            </c:ext>
          </c:extLst>
        </c:ser>
        <c:ser>
          <c:idx val="3"/>
          <c:order val="2"/>
          <c:tx>
            <c:strRef>
              <c:f>'Active 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'Active 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16763.5</c:v>
                </c:pt>
              </c:numCache>
            </c:numRef>
          </c:xVal>
          <c:yVal>
            <c:numRef>
              <c:f>'Active 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32-44A5-85A9-06468DE22A56}"/>
            </c:ext>
          </c:extLst>
        </c:ser>
        <c:ser>
          <c:idx val="4"/>
          <c:order val="3"/>
          <c:tx>
            <c:strRef>
              <c:f>'Active 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'Active 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16763.5</c:v>
                </c:pt>
              </c:numCache>
            </c:numRef>
          </c:xVal>
          <c:yVal>
            <c:numRef>
              <c:f>'Active 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32-44A5-85A9-06468DE22A56}"/>
            </c:ext>
          </c:extLst>
        </c:ser>
        <c:ser>
          <c:idx val="2"/>
          <c:order val="4"/>
          <c:tx>
            <c:strRef>
              <c:f>'Active 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'Active 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16763.5</c:v>
                </c:pt>
              </c:numCache>
            </c:numRef>
          </c:xVal>
          <c:yVal>
            <c:numRef>
              <c:f>'Active 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32-44A5-85A9-06468DE22A56}"/>
            </c:ext>
          </c:extLst>
        </c:ser>
        <c:ser>
          <c:idx val="5"/>
          <c:order val="5"/>
          <c:tx>
            <c:strRef>
              <c:f>'Active 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'Active 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16763.5</c:v>
                </c:pt>
              </c:numCache>
            </c:numRef>
          </c:xVal>
          <c:yVal>
            <c:numRef>
              <c:f>'Active 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32-44A5-85A9-06468DE22A56}"/>
            </c:ext>
          </c:extLst>
        </c:ser>
        <c:ser>
          <c:idx val="6"/>
          <c:order val="6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'Active 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16763.5</c:v>
                </c:pt>
              </c:numCache>
            </c:numRef>
          </c:xVal>
          <c:yVal>
            <c:numRef>
              <c:f>'Active 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32-44A5-85A9-06468DE22A56}"/>
            </c:ext>
          </c:extLst>
        </c:ser>
        <c:ser>
          <c:idx val="7"/>
          <c:order val="7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16763.5</c:v>
                </c:pt>
              </c:numCache>
            </c:numRef>
          </c:xVal>
          <c:yVal>
            <c:numRef>
              <c:f>'Active '!$O$21:$O$998</c:f>
              <c:numCache>
                <c:formatCode>General</c:formatCode>
                <c:ptCount val="978"/>
                <c:pt idx="0">
                  <c:v>0</c:v>
                </c:pt>
                <c:pt idx="1">
                  <c:v>4.3800000217743218E-2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32-44A5-85A9-06468DE22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122568"/>
        <c:axId val="1"/>
      </c:scatterChart>
      <c:valAx>
        <c:axId val="643122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122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817EA85-4BC3-C2C9-6A80-E4B7A98594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25</v>
      </c>
      <c r="B2" t="s">
        <v>40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36761.269999999997</v>
      </c>
      <c r="D4" s="9">
        <v>1.0451999999999999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36761.269999999997</v>
      </c>
    </row>
    <row r="8" spans="1:7" x14ac:dyDescent="0.2">
      <c r="A8" t="s">
        <v>3</v>
      </c>
      <c r="C8">
        <f>+D4</f>
        <v>1.0451999999999999</v>
      </c>
    </row>
    <row r="9" spans="1:7" x14ac:dyDescent="0.2">
      <c r="A9" s="11" t="s">
        <v>32</v>
      </c>
      <c r="B9" s="12"/>
      <c r="C9" s="13">
        <v>-9.5</v>
      </c>
      <c r="D9" s="12" t="s">
        <v>33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INTERCEPT(INDIRECT($G$11):G991,INDIRECT($F$11):F991)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SLOPE(INDIRECT($G$11):G991,INDIRECT($F$11):F991)</f>
        <v>2.6128195315860778E-6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>
        <f ca="1">(C7+C11)+(C8+C12)*INT(MAX(F21:F3532))</f>
        <v>54282.001398693799</v>
      </c>
      <c r="D15" s="16" t="s">
        <v>34</v>
      </c>
      <c r="E15" s="17">
        <f ca="1">TODAY()+15018.5-B9/24</f>
        <v>60320.5</v>
      </c>
    </row>
    <row r="16" spans="1:7" x14ac:dyDescent="0.2">
      <c r="A16" s="18" t="s">
        <v>4</v>
      </c>
      <c r="B16" s="12"/>
      <c r="C16" s="19">
        <f ca="1">+C8+C12</f>
        <v>1.0452026128195315</v>
      </c>
      <c r="D16" s="16" t="s">
        <v>35</v>
      </c>
      <c r="E16" s="17">
        <f ca="1">ROUND(2*(E15-C15)/C16,0)/2+1</f>
        <v>5778.5</v>
      </c>
    </row>
    <row r="17" spans="1:17" ht="13.5" thickBot="1" x14ac:dyDescent="0.25">
      <c r="A17" s="16" t="s">
        <v>31</v>
      </c>
      <c r="B17" s="12"/>
      <c r="C17" s="12">
        <f>COUNT(C21:C2190)</f>
        <v>2</v>
      </c>
      <c r="D17" s="16" t="s">
        <v>36</v>
      </c>
      <c r="E17" s="20">
        <f ca="1">+C15+C16*E16-15018.5-C9/24</f>
        <v>45303.6005302048</v>
      </c>
    </row>
    <row r="18" spans="1:17" ht="14.25" thickTop="1" thickBot="1" x14ac:dyDescent="0.25">
      <c r="A18" s="18" t="s">
        <v>5</v>
      </c>
      <c r="B18" s="12"/>
      <c r="C18" s="21">
        <f ca="1">+C15</f>
        <v>54282.001398693799</v>
      </c>
      <c r="D18" s="22">
        <f ca="1">+C16</f>
        <v>1.0452026128195315</v>
      </c>
      <c r="E18" s="23" t="s">
        <v>37</v>
      </c>
    </row>
    <row r="19" spans="1:17" ht="13.5" thickTop="1" x14ac:dyDescent="0.2">
      <c r="A19" s="27" t="s">
        <v>38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30</v>
      </c>
      <c r="I20" s="7" t="s">
        <v>43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10">
        <f>+C4</f>
        <v>36761.269999999997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21742.769999999997</v>
      </c>
    </row>
    <row r="22" spans="1:17" x14ac:dyDescent="0.2">
      <c r="A22" s="29" t="s">
        <v>41</v>
      </c>
      <c r="B22" s="30" t="s">
        <v>42</v>
      </c>
      <c r="C22" s="29">
        <v>54282.524000000209</v>
      </c>
      <c r="D22" s="29">
        <v>7.0000000000000001E-3</v>
      </c>
      <c r="E22">
        <f>+(C22-C$7)/C$8</f>
        <v>16763.541905855542</v>
      </c>
      <c r="F22">
        <f>ROUND(2*E22,0)/2</f>
        <v>16763.5</v>
      </c>
      <c r="G22">
        <f>+C22-(C$7+F22*C$8)</f>
        <v>4.3800000217743218E-2</v>
      </c>
      <c r="H22">
        <f>+G22</f>
        <v>4.3800000217743218E-2</v>
      </c>
      <c r="O22">
        <f ca="1">+C$11+C$12*$F22</f>
        <v>4.3800000217743218E-2</v>
      </c>
      <c r="Q22" s="2">
        <f>+C22-15018.5</f>
        <v>39264.024000000209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2024-01-11T01:24:27Z</dcterms:modified>
</cp:coreProperties>
</file>