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8579DF-4DAD-418F-A054-08169FBAAF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G4" i="1"/>
  <c r="E21" i="1"/>
  <c r="F21" i="1"/>
  <c r="G21" i="1"/>
  <c r="H21" i="1"/>
  <c r="E22" i="1"/>
  <c r="F22" i="1"/>
  <c r="G22" i="1"/>
  <c r="I22" i="1"/>
  <c r="Q22" i="1"/>
  <c r="R22" i="1"/>
  <c r="E15" i="1"/>
  <c r="C17" i="1"/>
  <c r="Q21" i="1"/>
  <c r="C11" i="1"/>
  <c r="C12" i="1"/>
  <c r="C16" i="1" l="1"/>
  <c r="D18" i="1" s="1"/>
  <c r="C15" i="1"/>
  <c r="E16" i="1" s="1"/>
  <c r="O21" i="1"/>
  <c r="O23" i="1"/>
  <c r="O22" i="1"/>
  <c r="C18" i="1" l="1"/>
  <c r="E17" i="1"/>
</calcChain>
</file>

<file path=xl/sharedStrings.xml><?xml version="1.0" encoding="utf-8"?>
<sst xmlns="http://schemas.openxmlformats.org/spreadsheetml/2006/main" count="55" uniqueCount="48">
  <si>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</si>
  <si>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</si>
  <si>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</si>
  <si>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</si>
  <si>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</si>
  <si>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</si>
  <si>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</si>
  <si>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</si>
  <si>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</si>
  <si>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</si>
  <si>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</si>
  <si>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</si>
  <si>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</si>
  <si>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</si>
  <si>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</si>
  <si>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</si>
  <si>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</si>
  <si>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</si>
  <si>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</si>
  <si>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</si>
  <si>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</si>
  <si>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</si>
  <si>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</si>
  <si>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</si>
  <si>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</si>
  <si>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</si>
  <si>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</si>
  <si>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</si>
  <si>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</si>
  <si>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</si>
  <si>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</si>
  <si>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</si>
  <si>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</si>
  <si>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</si>
  <si>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</si>
  <si>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</si>
  <si>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</si>
  <si>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</si>
  <si>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S1</t>
  </si>
  <si>
    <t>OT Aps / GSC 9442-2286</t>
  </si>
  <si>
    <t>EA</t>
  </si>
  <si>
    <t>F21</t>
  </si>
  <si>
    <t>??</t>
  </si>
  <si>
    <t>OEJV 0073</t>
  </si>
  <si>
    <t>I</t>
  </si>
  <si>
    <t>OEJV</t>
  </si>
  <si>
    <t>OEJV 0155</t>
  </si>
  <si>
    <t>0,0050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</si>
</sst>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Aps --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F5-4DF2-AD00-7D24E989CF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1.4320002228487283E-3</c:v>
                </c:pt>
                <c:pt idx="2">
                  <c:v>-1.231799999368377E-2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F5-4DF2-AD00-7D24E989CF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F5-4DF2-AD00-7D24E989CF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F5-4DF2-AD00-7D24E989CF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F5-4DF2-AD00-7D24E989CF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F5-4DF2-AD00-7D24E989CF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F5-4DF2-AD00-7D24E989CF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2384</c:v>
                </c:pt>
                <c:pt idx="2">
                  <c:v>3134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1.5801991268381663E-3</c:v>
                </c:pt>
                <c:pt idx="1">
                  <c:v>-5.1711251951656965E-3</c:v>
                </c:pt>
                <c:pt idx="2">
                  <c:v>-7.2950737025075148E-3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F5-4DF2-AD00-7D24E989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041448"/>
        <c:axId val="1"/>
      </c:scatterChart>
      <c:valAx>
        <c:axId val="645041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041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39097744360902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6D0471-2AC4-FD02-BCBE-7C3634F7B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2" t="s">
        <v>39</v>
      </c>
      <c r="F1" s="33"/>
      <c r="G1" s="34" t="s">
        <v>40</v>
      </c>
      <c r="H1" s="35">
        <v>0</v>
      </c>
      <c r="I1" s="30" t="s">
        <v>36</v>
      </c>
      <c r="J1" s="30" t="s">
        <v>36</v>
      </c>
      <c r="K1" s="36">
        <v>48501.599999999999</v>
      </c>
      <c r="L1" s="36">
        <v>2.426577</v>
      </c>
    </row>
    <row r="2" spans="1:12" x14ac:dyDescent="0.2">
      <c r="A2" t="s">
        <v>23</v>
      </c>
      <c r="B2" t="s">
        <v>40</v>
      </c>
      <c r="C2" s="9"/>
    </row>
    <row r="3" spans="1:12" ht="13.5" thickBot="1" x14ac:dyDescent="0.25"/>
    <row r="4" spans="1:12" ht="14.25" thickTop="1" thickBot="1" x14ac:dyDescent="0.25">
      <c r="A4" s="29" t="s">
        <v>37</v>
      </c>
      <c r="C4" s="7" t="s">
        <v>36</v>
      </c>
      <c r="D4" s="8" t="s">
        <v>36</v>
      </c>
      <c r="F4" s="25" t="s">
        <v>41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48501.599999999999</v>
      </c>
    </row>
    <row r="8" spans="1:12" x14ac:dyDescent="0.2">
      <c r="A8" t="s">
        <v>2</v>
      </c>
      <c r="C8">
        <v>2.426577</v>
      </c>
      <c r="D8" s="31">
        <v>0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INTERCEPT(INDIRECT($G$4):G991,INDIRECT($F$4):F991)</f>
        <v>1.5801991268381663E-3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SLOPE(INDIRECT($G$4):G991,INDIRECT($F$4):F991)</f>
        <v>-2.8319313431224253E-6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(C7+C11)+(C8+C12)*INT(MAX(F21:F3532))</f>
        <v>56106.485022926296</v>
      </c>
      <c r="D15" s="16" t="s">
        <v>31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>
        <f ca="1">+C8+C12</f>
        <v>2.4265741680686568</v>
      </c>
      <c r="D16" s="16" t="s">
        <v>32</v>
      </c>
      <c r="E16" s="17">
        <f ca="1">ROUND(2*(E15-C15)/C16,0)/2+1</f>
        <v>1737.5</v>
      </c>
    </row>
    <row r="17" spans="1:18" ht="13.5" thickBot="1" x14ac:dyDescent="0.25">
      <c r="A17" s="16" t="s">
        <v>28</v>
      </c>
      <c r="B17" s="11"/>
      <c r="C17" s="11">
        <f>COUNT(C21:C2190)</f>
        <v>3</v>
      </c>
      <c r="D17" s="16" t="s">
        <v>33</v>
      </c>
      <c r="E17" s="20">
        <f ca="1">+C15+C16*E16-15018.5-C9/24</f>
        <v>45304.553473278924</v>
      </c>
    </row>
    <row r="18" spans="1:18" ht="14.25" thickTop="1" thickBot="1" x14ac:dyDescent="0.25">
      <c r="A18" s="18" t="s">
        <v>4</v>
      </c>
      <c r="B18" s="11"/>
      <c r="C18" s="21">
        <f ca="1">+C15</f>
        <v>56106.485022926296</v>
      </c>
      <c r="D18" s="22">
        <f ca="1">+C16</f>
        <v>2.4265741680686568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38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42</v>
      </c>
      <c r="C21" s="9">
        <v>48501.599999999999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1.5801991268381663E-3</v>
      </c>
      <c r="Q21" s="2">
        <f>+C21-15018.5</f>
        <v>33483.1</v>
      </c>
    </row>
    <row r="22" spans="1:18" x14ac:dyDescent="0.2">
      <c r="A22" s="37" t="s">
        <v>43</v>
      </c>
      <c r="B22" s="38" t="s">
        <v>44</v>
      </c>
      <c r="C22" s="37">
        <v>54286.56100000022</v>
      </c>
      <c r="D22" s="37">
        <v>0.01</v>
      </c>
      <c r="E22">
        <f>+(C22-C$7)/C$8</f>
        <v>2384.0005901317868</v>
      </c>
      <c r="F22">
        <f>ROUND(2*E22,0)/2</f>
        <v>2384</v>
      </c>
      <c r="G22">
        <f>+C22-(C$7+F22*C$8)</f>
        <v>1.4320002228487283E-3</v>
      </c>
      <c r="I22">
        <f>+G22</f>
        <v>1.4320002228487283E-3</v>
      </c>
      <c r="O22">
        <f ca="1">+C$11+C$12*$F22</f>
        <v>-5.1711251951656965E-3</v>
      </c>
      <c r="Q22" s="2">
        <f>+C22-15018.5</f>
        <v>39268.06100000022</v>
      </c>
      <c r="R22" t="str">
        <f>IF(ABS(C22-C21)&lt;0.00001,1,"")</f>
        <v/>
      </c>
    </row>
    <row r="23" spans="1:18" x14ac:dyDescent="0.2">
      <c r="A23" s="39" t="s">
        <v>46</v>
      </c>
      <c r="B23" s="40" t="s">
        <v>44</v>
      </c>
      <c r="C23" s="41">
        <v>56106.48</v>
      </c>
      <c r="D23" s="39" t="s">
        <v>47</v>
      </c>
      <c r="E23">
        <f>+(C23-C$7)/C$8</f>
        <v>3133.9949237135293</v>
      </c>
      <c r="F23">
        <f>ROUND(2*E23,0)/2</f>
        <v>3134</v>
      </c>
      <c r="G23">
        <f>+C23-(C$7+F23*C$8)</f>
        <v>-1.231799999368377E-2</v>
      </c>
      <c r="I23">
        <f>+G23</f>
        <v>-1.231799999368377E-2</v>
      </c>
      <c r="O23">
        <f ca="1">+C$11+C$12*$F23</f>
        <v>-7.2950737025075148E-3</v>
      </c>
      <c r="Q23" s="2">
        <f>+C23-15018.5</f>
        <v>41087.980000000003</v>
      </c>
    </row>
    <row r="24" spans="1:18" x14ac:dyDescent="0.2">
      <c r="C24" s="9"/>
      <c r="D24" s="9"/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2024-01-11T01:37:14Z</dcterms:modified>
</cp:coreProperties>
</file>