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49821C2-80EC-4911-AF9B-D8D499F511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G11" i="1"/>
  <c r="F11" i="1"/>
  <c r="E21" i="1"/>
  <c r="F21" i="1"/>
  <c r="E14" i="1"/>
  <c r="C17" i="1"/>
  <c r="Q21" i="1"/>
  <c r="G21" i="1"/>
  <c r="H21" i="1"/>
  <c r="C11" i="1"/>
  <c r="E15" i="1" l="1"/>
  <c r="C12" i="1"/>
  <c r="C16" i="1" l="1"/>
  <c r="D18" i="1" s="1"/>
  <c r="O21" i="1"/>
  <c r="O23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<sst xmlns="http://schemas.openxmlformats.org/spreadsheetml/2006/main" count="55" uniqueCount="46">
  <si>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</si>
  <si>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</si>
  <si>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</si>
  <si>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</si>
  <si>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</si>
  <si>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</si>
  <si>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</si>
  <si>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</si>
  <si>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</si>
  <si>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</si>
  <si>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</si>
  <si>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</si>
  <si>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</si>
  <si>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</si>
  <si>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</si>
  <si>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</si>
  <si>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</si>
  <si>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</si>
  <si>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</si>
  <si>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</si>
  <si>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</si>
  <si>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</si>
  <si>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</si>
  <si>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</si>
  <si>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</si>
  <si>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</si>
  <si>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</si>
  <si>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</si>
  <si>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</si>
  <si>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</si>
  <si>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</si>
  <si>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</si>
  <si>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</si>
  <si>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</si>
  <si>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</si>
  <si>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</si>
  <si>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</si>
  <si>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</si>
  <si>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</si>
  <si>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</si>
  <si>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</si>
  <si>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PP Aps / GSC 9293-1343</t>
  </si>
  <si>
    <t>VSX</t>
  </si>
  <si>
    <t>OEJV 0130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</si>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</sst>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3-47B2-ADD1-C7FC2F3972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-7.100000002537854E-3</c:v>
                </c:pt>
                <c:pt idx="2">
                  <c:v>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3-47B2-ADD1-C7FC2F3972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E3-47B2-ADD1-C7FC2F3972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E3-47B2-ADD1-C7FC2F3972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E3-47B2-ADD1-C7FC2F3972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E3-47B2-ADD1-C7FC2F3972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E3-47B2-ADD1-C7FC2F3972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-8.6661343594873503E-6</c:v>
                </c:pt>
                <c:pt idx="1">
                  <c:v>-2.4433971400399917E-3</c:v>
                </c:pt>
                <c:pt idx="2">
                  <c:v>-2.4479367255073889E-3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E3-47B2-ADD1-C7FC2F3972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  <c:pt idx="2">
                  <c:v>1612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E3-47B2-ADD1-C7FC2F39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419456"/>
        <c:axId val="1"/>
      </c:scatterChart>
      <c:valAx>
        <c:axId val="55741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41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103CF7-995A-B667-AB9D-BFD303564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48503.21</v>
      </c>
      <c r="D7" s="30" t="s">
        <v>42</v>
      </c>
    </row>
    <row r="8" spans="1:7" x14ac:dyDescent="0.2">
      <c r="A8" t="s">
        <v>3</v>
      </c>
      <c r="C8" s="33">
        <v>4.2798999999999996</v>
      </c>
      <c r="D8" s="30" t="s">
        <v>42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-8.6661343594873503E-6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-1.5131951557989461E-6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60320.610306481482</v>
      </c>
    </row>
    <row r="15" spans="1:7" x14ac:dyDescent="0.2">
      <c r="A15" s="12" t="s">
        <v>17</v>
      </c>
      <c r="B15" s="10"/>
      <c r="C15" s="13">
        <f ca="1">(C7+C11)+(C8+C12)*INT(MAX(F21:F3533))</f>
        <v>55402.406352063277</v>
      </c>
      <c r="D15" s="14" t="s">
        <v>37</v>
      </c>
      <c r="E15" s="15">
        <f ca="1">ROUND(2*(E14-$C$7)/$C$8,0)/2+E13</f>
        <v>2762</v>
      </c>
    </row>
    <row r="16" spans="1:7" x14ac:dyDescent="0.2">
      <c r="A16" s="16" t="s">
        <v>4</v>
      </c>
      <c r="B16" s="10"/>
      <c r="C16" s="17">
        <f ca="1">+C8+C12</f>
        <v>4.2798984868048437</v>
      </c>
      <c r="D16" s="14" t="s">
        <v>38</v>
      </c>
      <c r="E16" s="24">
        <f ca="1">ROUND(2*(E14-$C$15)/$C$16,0)/2+E13</f>
        <v>1150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45306.185445222181</v>
      </c>
    </row>
    <row r="18" spans="1:18" ht="14.25" thickTop="1" thickBot="1" x14ac:dyDescent="0.25">
      <c r="A18" s="16" t="s">
        <v>5</v>
      </c>
      <c r="B18" s="10"/>
      <c r="C18" s="19">
        <f ca="1">+C15</f>
        <v>55402.406352063277</v>
      </c>
      <c r="D18" s="20">
        <f ca="1">+C16</f>
        <v>4.2798984868048437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40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42</v>
      </c>
      <c r="C21" s="8">
        <f>C7</f>
        <v>48503.21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-8.6661343594873503E-6</v>
      </c>
      <c r="Q21" s="2">
        <f>+C21-15018.5</f>
        <v>33484.71</v>
      </c>
    </row>
    <row r="22" spans="1:18" x14ac:dyDescent="0.2">
      <c r="A22" s="31" t="s">
        <v>43</v>
      </c>
      <c r="B22" s="32" t="s">
        <v>44</v>
      </c>
      <c r="C22" s="31">
        <v>55389.561999999998</v>
      </c>
      <c r="D22" s="31" t="s">
        <v>13</v>
      </c>
      <c r="E22">
        <f>+(C22-C$7)/C$8</f>
        <v>1608.9983410827356</v>
      </c>
      <c r="F22">
        <f>ROUND(2*E22,0)/2</f>
        <v>1609</v>
      </c>
      <c r="G22">
        <f>+C22-(C$7+F22*C$8)</f>
        <v>-7.100000002537854E-3</v>
      </c>
      <c r="I22">
        <f>+G22</f>
        <v>-7.100000002537854E-3</v>
      </c>
      <c r="O22">
        <f ca="1">+C$11+C$12*$F22</f>
        <v>-2.4433971400399917E-3</v>
      </c>
      <c r="Q22" s="2">
        <f>+C22-15018.5</f>
        <v>40371.061999999998</v>
      </c>
    </row>
    <row r="23" spans="1:18" x14ac:dyDescent="0.2">
      <c r="A23" s="31" t="s">
        <v>43</v>
      </c>
      <c r="B23" s="32" t="s">
        <v>44</v>
      </c>
      <c r="C23" s="31">
        <v>55402.411</v>
      </c>
      <c r="D23" s="31" t="s">
        <v>13</v>
      </c>
      <c r="E23">
        <f>+(C23-C$7)/C$8</f>
        <v>1612.0005140307021</v>
      </c>
      <c r="F23">
        <f>ROUND(2*E23,0)/2</f>
        <v>1612</v>
      </c>
      <c r="G23">
        <f>+C23-(C$7+F23*C$8)</f>
        <v>2.2000000026309863E-3</v>
      </c>
      <c r="I23">
        <f>+G23</f>
        <v>2.2000000026309863E-3</v>
      </c>
      <c r="O23">
        <f ca="1">+C$11+C$12*$F23</f>
        <v>-2.4479367255073889E-3</v>
      </c>
      <c r="Q23" s="2">
        <f>+C23-15018.5</f>
        <v>40383.911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2024-01-11T01:38:50Z</dcterms:modified>
</cp:coreProperties>
</file>