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8BD348C-23A6-4FDB-8D10-E8DAD3B15150}" xr6:coauthVersionLast="47" xr6:coauthVersionMax="47" xr10:uidLastSave="{00000000-0000-0000-0000-000000000000}"/>
  <bookViews>
    <workbookView xWindow="-120" yWindow="-120" windowWidth="29040" windowHeight="15840"/>
  </bookViews>
  <sheets>
    <sheet name="Active " sheetId="1" r:id="rId1"/>
    <sheet name="Graphs" sheetId="2" r:id="rId2"/>
  </sheets>
  <definedNames>
    <definedName name="solver_adj" localSheetId="0" hidden="1">'Active '!$C$8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'!$C$14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16" i="1" l="1"/>
  <c r="F18" i="1" s="1"/>
  <c r="F19" i="1" s="1"/>
  <c r="C17" i="1"/>
  <c r="Q22" i="1"/>
  <c r="Q23" i="1"/>
  <c r="Q24" i="1"/>
  <c r="C7" i="1"/>
  <c r="Q21" i="1"/>
  <c r="E24" i="1"/>
  <c r="F24" i="1"/>
  <c r="G24" i="1"/>
  <c r="I24" i="1"/>
  <c r="E21" i="1"/>
  <c r="F21" i="1"/>
  <c r="E23" i="1"/>
  <c r="F23" i="1"/>
  <c r="G23" i="1"/>
  <c r="I23" i="1"/>
  <c r="E22" i="1"/>
  <c r="F22" i="1"/>
  <c r="G22" i="1"/>
  <c r="I22" i="1"/>
  <c r="C11" i="1"/>
  <c r="C12" i="1"/>
  <c r="C16" i="1"/>
  <c r="D18" i="1"/>
  <c r="O21" i="1"/>
  <c r="O22" i="1"/>
  <c r="R22" i="1"/>
  <c r="O23" i="1"/>
  <c r="R23" i="1"/>
  <c r="O24" i="1"/>
  <c r="R24" i="1"/>
  <c r="C15" i="1"/>
  <c r="C18" i="1"/>
  <c r="C14" i="1"/>
  <c r="R15" i="1"/>
  <c r="R16" i="1"/>
  <c r="R17" i="1"/>
  <c r="F17" i="1" l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<sst xmlns="http://schemas.openxmlformats.org/spreadsheetml/2006/main" count="58" uniqueCount="50">
  <si>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</si>
  <si>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</si>
  <si>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</si>
  <si>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</si>
  <si>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</si>
  <si>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</si>
  <si>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</si>
  <si>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</si>
  <si>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</si>
  <si>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</si>
  <si>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</si>
  <si>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</si>
  <si>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</si>
  <si>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</si>
  <si>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</si>
  <si>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</si>
  <si>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</si>
  <si>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</si>
  <si>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</si>
  <si>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</si>
  <si>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</si>
  <si>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</si>
  <si>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</si>
  <si>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</si>
  <si>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</si>
  <si>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</si>
  <si>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</si>
  <si>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</si>
  <si>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</si>
  <si>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</si>
  <si>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</si>
  <si>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Locher K</t>
  </si>
  <si>
    <t>BBSAG Bull.92</t>
  </si>
  <si>
    <t>B</t>
  </si>
  <si>
    <t>BBSAG Bull.95</t>
  </si>
  <si>
    <t>BBSAG Bull.98</t>
  </si>
  <si>
    <t>Count</t>
  </si>
  <si>
    <t>RMS dev'n =</t>
  </si>
  <si>
    <r>
      <t>diff</t>
    </r>
    <r>
      <rPr>
        <b/>
        <vertAlign val="superscript"/>
        <sz val="10"/>
        <rFont val="Arial"/>
        <family val="2"/>
      </rPr>
      <t>2</t>
    </r>
  </si>
  <si>
    <t>Excel Solver found the period.</t>
  </si>
  <si>
    <t># of data points:</t>
  </si>
  <si>
    <t>EA/SD:</t>
  </si>
  <si>
    <t>V1157 Aql / na</t>
  </si>
  <si>
    <t>Add cycle</t>
  </si>
  <si>
    <t>JD today</t>
  </si>
  <si>
    <t>Old Cycle</t>
  </si>
  <si>
    <t>New Cycle</t>
  </si>
  <si>
    <t>Next ToM</t>
  </si>
  <si>
    <t>My time zone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</si>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</sst>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2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3" xfId="0" applyBorder="1" applyAlignment="1">
      <alignment horizontal="center"/>
    </xf>
    <xf numFmtId="0" fontId="11" fillId="0" borderId="0" xfId="0" applyFont="1" applyAlignment="1"/>
    <xf numFmtId="0" fontId="7" fillId="0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6" fillId="0" borderId="0" xfId="0" applyFont="1" applyAlignment="1"/>
    <xf numFmtId="0" fontId="16" fillId="0" borderId="0" xfId="0" applyFont="1" applyAlignment="1"/>
    <xf numFmtId="22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V1157 Aql - O-C Diagr.</a:t>
            </a:r>
          </a:p>
        </c:rich>
      </c:tx>
      <c:layout>
        <c:manualLayout>
          <c:xMode val="edge"/>
          <c:yMode val="edge"/>
          <c:x val="0.3237113402061855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06854902912253"/>
          <c:w val="0.7752577319587629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8-40E5-8468-606584229D54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'!$I$21:$I$993</c:f>
              <c:numCache>
                <c:formatCode>General</c:formatCode>
                <c:ptCount val="973"/>
                <c:pt idx="1">
                  <c:v>5.8590763350366615E-2</c:v>
                </c:pt>
                <c:pt idx="2">
                  <c:v>8.1049672749941237E-2</c:v>
                </c:pt>
                <c:pt idx="3">
                  <c:v>9.8301904603431467E-2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8-40E5-8468-606584229D54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D8-40E5-8468-606584229D54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D8-40E5-8468-606584229D54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D8-40E5-8468-606584229D54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D8-40E5-8468-606584229D54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D8-40E5-8468-606584229D54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'!$O$21:$O$993</c:f>
              <c:numCache>
                <c:formatCode>General</c:formatCode>
                <c:ptCount val="973"/>
                <c:pt idx="0">
                  <c:v>-0.95888067708381686</c:v>
                </c:pt>
                <c:pt idx="1">
                  <c:v>6.0928505964335744E-2</c:v>
                </c:pt>
                <c:pt idx="2">
                  <c:v>7.7063776462957256E-2</c:v>
                </c:pt>
                <c:pt idx="3">
                  <c:v>9.9950058276445986E-2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D8-40E5-8468-60658422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44184"/>
        <c:axId val="1"/>
      </c:scatterChart>
      <c:valAx>
        <c:axId val="602744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44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237113402061855E-2"/>
          <c:y val="0.91925596256989606"/>
          <c:w val="0.950515463917525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V1157 Aql - O-C Diagr.</a:t>
            </a:r>
          </a:p>
        </c:rich>
      </c:tx>
      <c:layout>
        <c:manualLayout>
          <c:xMode val="edge"/>
          <c:yMode val="edge"/>
          <c:x val="0.334615788411063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6937703705027"/>
          <c:y val="0.14723926380368099"/>
          <c:w val="0.7846161213718086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3F-4E96-922A-4C2CD9D52FC2}"/>
            </c:ext>
          </c:extLst>
        </c:ser>
        <c:ser>
          <c:idx val="1"/>
          <c:order val="1"/>
          <c:tx>
            <c:strRef>
              <c:f>'Active 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'!$I$21:$I$993</c:f>
              <c:numCache>
                <c:formatCode>General</c:formatCode>
                <c:ptCount val="973"/>
                <c:pt idx="1">
                  <c:v>5.8590763350366615E-2</c:v>
                </c:pt>
                <c:pt idx="2">
                  <c:v>8.1049672749941237E-2</c:v>
                </c:pt>
                <c:pt idx="3">
                  <c:v>9.8301904603431467E-2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3F-4E96-922A-4C2CD9D52FC2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3F-4E96-922A-4C2CD9D52FC2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3F-4E96-922A-4C2CD9D52FC2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3F-4E96-922A-4C2CD9D52FC2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3F-4E96-922A-4C2CD9D52FC2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3F-4E96-922A-4C2CD9D52FC2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'!$O$21:$O$993</c:f>
              <c:numCache>
                <c:formatCode>General</c:formatCode>
                <c:ptCount val="973"/>
                <c:pt idx="0">
                  <c:v>-0.95888067708381686</c:v>
                </c:pt>
                <c:pt idx="1">
                  <c:v>6.0928505964335744E-2</c:v>
                </c:pt>
                <c:pt idx="2">
                  <c:v>7.7063776462957256E-2</c:v>
                </c:pt>
                <c:pt idx="3">
                  <c:v>9.9950058276445986E-2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3F-4E96-922A-4C2CD9D52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90656"/>
        <c:axId val="1"/>
      </c:scatterChart>
      <c:valAx>
        <c:axId val="528490656"/>
        <c:scaling>
          <c:orientation val="minMax"/>
          <c:max val="31000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542499495255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76923076923077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490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76923076923077"/>
          <c:y val="0.92024539877300615"/>
          <c:w val="0.886539269129820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V1157 Aql - O-C Diagr.</a:t>
            </a:r>
          </a:p>
        </c:rich>
      </c:tx>
      <c:layout>
        <c:manualLayout>
          <c:xMode val="edge"/>
          <c:yMode val="edge"/>
          <c:x val="0.28252807618378556"/>
          <c:y val="2.1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7377464438481"/>
          <c:y val="0.14400037500097657"/>
          <c:w val="0.74163636083109541"/>
          <c:h val="0.632001645837619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E-45E2-B516-23B27D7D3920}"/>
            </c:ext>
          </c:extLst>
        </c:ser>
        <c:ser>
          <c:idx val="1"/>
          <c:order val="1"/>
          <c:tx>
            <c:strRef>
              <c:f>'Active '!$I$20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'!$I$21:$I$993</c:f>
              <c:numCache>
                <c:formatCode>General</c:formatCode>
                <c:ptCount val="973"/>
                <c:pt idx="1">
                  <c:v>5.8590763350366615E-2</c:v>
                </c:pt>
                <c:pt idx="2">
                  <c:v>8.1049672749941237E-2</c:v>
                </c:pt>
                <c:pt idx="3">
                  <c:v>9.8301904603431467E-2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E-45E2-B516-23B27D7D3920}"/>
            </c:ext>
          </c:extLst>
        </c:ser>
        <c:ser>
          <c:idx val="3"/>
          <c:order val="2"/>
          <c:tx>
            <c:strRef>
              <c:f>'Active 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E-45E2-B516-23B27D7D3920}"/>
            </c:ext>
          </c:extLst>
        </c:ser>
        <c:ser>
          <c:idx val="4"/>
          <c:order val="3"/>
          <c:tx>
            <c:strRef>
              <c:f>'Active 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E-45E2-B516-23B27D7D3920}"/>
            </c:ext>
          </c:extLst>
        </c:ser>
        <c:ser>
          <c:idx val="2"/>
          <c:order val="4"/>
          <c:tx>
            <c:strRef>
              <c:f>'Active 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E-45E2-B516-23B27D7D3920}"/>
            </c:ext>
          </c:extLst>
        </c:ser>
        <c:ser>
          <c:idx val="5"/>
          <c:order val="5"/>
          <c:tx>
            <c:strRef>
              <c:f>'Active 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E-45E2-B516-23B27D7D3920}"/>
            </c:ext>
          </c:extLst>
        </c:ser>
        <c:ser>
          <c:idx val="6"/>
          <c:order val="6"/>
          <c:tx>
            <c:strRef>
              <c:f>'Active 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'Active '!$D$21:$D$93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E-45E2-B516-23B27D7D3920}"/>
            </c:ext>
          </c:extLst>
        </c:ser>
        <c:ser>
          <c:idx val="7"/>
          <c:order val="7"/>
          <c:tx>
            <c:strRef>
              <c:f>'Active 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28852.5</c:v>
                </c:pt>
                <c:pt idx="2">
                  <c:v>29309</c:v>
                </c:pt>
                <c:pt idx="3">
                  <c:v>29956.5</c:v>
                </c:pt>
              </c:numCache>
            </c:numRef>
          </c:xVal>
          <c:yVal>
            <c:numRef>
              <c:f>'Active '!$O$21:$O$993</c:f>
              <c:numCache>
                <c:formatCode>General</c:formatCode>
                <c:ptCount val="973"/>
                <c:pt idx="0">
                  <c:v>-0.95888067708381686</c:v>
                </c:pt>
                <c:pt idx="1">
                  <c:v>6.0928505964335744E-2</c:v>
                </c:pt>
                <c:pt idx="2">
                  <c:v>7.7063776462957256E-2</c:v>
                </c:pt>
                <c:pt idx="3">
                  <c:v>9.9950058276445986E-2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E-45E2-B516-23B27D7D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260240"/>
        <c:axId val="1"/>
      </c:scatterChart>
      <c:valAx>
        <c:axId val="577260240"/>
        <c:scaling>
          <c:orientation val="minMax"/>
          <c:max val="30500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412717462361806"/>
              <c:y val="0.87733557305336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609665427509292E-2"/>
              <c:y val="0.33866750656167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7260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514351</xdr:colOff>
      <xdr:row>0</xdr:row>
      <xdr:rowOff>76200</xdr:rowOff>
    </xdr:from>
    <xdr:to>
      <xdr:col>27</xdr:col>
      <xdr:colOff>133351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C14C275-29DE-2BB5-3EA2-EDCA12EF2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47624</xdr:colOff>
      <xdr:row>0</xdr:row>
      <xdr:rowOff>38100</xdr:rowOff>
    </xdr:from>
    <xdr:to>
      <xdr:col>17</xdr:col>
      <xdr:colOff>419099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7CC92EC-8AE1-ABEC-6EAA-53BBB6BD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19</xdr:row>
      <xdr:rowOff>95250</xdr:rowOff>
    </xdr:from>
    <xdr:to>
      <xdr:col>24</xdr:col>
      <xdr:colOff>485775</xdr:colOff>
      <xdr:row>41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382C12-8B61-ED26-C409-09750F335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8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>
      <c r="A1" s="1" t="s">
        <v>42</v>
      </c>
    </row>
    <row r="2" spans="1:18">
      <c r="A2" t="s">
        <v>26</v>
      </c>
      <c r="B2" s="19" t="s">
        <v>41</v>
      </c>
    </row>
    <row r="4" spans="1:18">
      <c r="A4" s="8" t="s">
        <v>0</v>
      </c>
      <c r="C4" s="3">
        <v>30994.34</v>
      </c>
      <c r="D4" s="13" t="s">
        <v>14</v>
      </c>
    </row>
    <row r="5" spans="1:18" ht="13.5" thickTop="1">
      <c r="A5" s="23" t="s">
        <v>48</v>
      </c>
      <c r="C5" s="24">
        <v>-9.5</v>
      </c>
    </row>
    <row r="6" spans="1:18">
      <c r="A6" s="8" t="s">
        <v>1</v>
      </c>
      <c r="C6" s="14" t="s">
        <v>39</v>
      </c>
    </row>
    <row r="7" spans="1:18">
      <c r="A7" t="s">
        <v>2</v>
      </c>
      <c r="C7">
        <f>+C4</f>
        <v>30994.34</v>
      </c>
    </row>
    <row r="8" spans="1:18">
      <c r="A8" t="s">
        <v>3</v>
      </c>
      <c r="C8">
        <v>0.58071312396626451</v>
      </c>
    </row>
    <row r="10" spans="1:18" ht="13.5" thickBot="1">
      <c r="C10" s="7" t="s">
        <v>21</v>
      </c>
      <c r="D10" s="7" t="s">
        <v>22</v>
      </c>
    </row>
    <row r="11" spans="1:18">
      <c r="A11" t="s">
        <v>16</v>
      </c>
      <c r="C11">
        <f>INTERCEPT(G21:G993,F21:F993)</f>
        <v>-0.95888067708381686</v>
      </c>
      <c r="D11" s="6"/>
    </row>
    <row r="12" spans="1:18">
      <c r="A12" t="s">
        <v>17</v>
      </c>
      <c r="C12">
        <f>SLOPE(G21:G993,F21:F993)</f>
        <v>3.5345608978360714E-5</v>
      </c>
      <c r="D12" s="6"/>
    </row>
    <row r="13" spans="1:18">
      <c r="A13" t="s">
        <v>20</v>
      </c>
      <c r="C13" s="6" t="s">
        <v>14</v>
      </c>
      <c r="D13" s="6"/>
    </row>
    <row r="14" spans="1:18">
      <c r="A14" t="s">
        <v>25</v>
      </c>
      <c r="C14">
        <f>SUM(R21:R24)</f>
        <v>2.406882026963115E-5</v>
      </c>
    </row>
    <row r="15" spans="1:18">
      <c r="A15" s="4" t="s">
        <v>18</v>
      </c>
      <c r="C15" s="16">
        <f>(C7+C11)+(C8+C12)*INT(MAX(F21:F3533))</f>
        <v>48390.282273918885</v>
      </c>
      <c r="D15" s="11">
        <v>48390.571000000004</v>
      </c>
      <c r="E15" s="22" t="s">
        <v>43</v>
      </c>
      <c r="F15">
        <v>1</v>
      </c>
      <c r="Q15" t="s">
        <v>25</v>
      </c>
      <c r="R15">
        <f>SUM(R21:R268)</f>
        <v>2.406882026963115E-5</v>
      </c>
    </row>
    <row r="16" spans="1:18">
      <c r="A16" s="8" t="s">
        <v>4</v>
      </c>
      <c r="C16" s="17">
        <f>+C8+C12</f>
        <v>0.58074846957524284</v>
      </c>
      <c r="E16" s="22" t="s">
        <v>44</v>
      </c>
      <c r="F16">
        <f ca="1">NOW()+15018.5+$C$5/24</f>
        <v>60320.733006944443</v>
      </c>
      <c r="Q16" t="s">
        <v>36</v>
      </c>
      <c r="R16">
        <f>COUNT(R21:R430)</f>
        <v>3</v>
      </c>
    </row>
    <row r="17" spans="1:31" ht="13.5" thickBot="1">
      <c r="A17" s="18" t="s">
        <v>40</v>
      </c>
      <c r="C17">
        <f>COUNT(C21:C2191)</f>
        <v>4</v>
      </c>
      <c r="E17" s="22" t="s">
        <v>45</v>
      </c>
      <c r="F17">
        <f ca="1">ROUND(2*(F16-$C$7)/$C$8,0)/2+F15</f>
        <v>50501.5</v>
      </c>
      <c r="Q17" t="s">
        <v>37</v>
      </c>
      <c r="R17">
        <f>SQRT(R15/(R16-1))</f>
        <v>3.4690647348839679E-3</v>
      </c>
    </row>
    <row r="18" spans="1:31">
      <c r="A18" s="8" t="s">
        <v>5</v>
      </c>
      <c r="C18" s="3">
        <f>+C15</f>
        <v>48390.282273918885</v>
      </c>
      <c r="D18" s="5">
        <f>+C16</f>
        <v>0.58074846957524284</v>
      </c>
      <c r="E18" s="22" t="s">
        <v>46</v>
      </c>
      <c r="F18">
        <f ca="1">ROUND(2*(F16-$C$15)/$C$16,0)/2+F15</f>
        <v>20544</v>
      </c>
    </row>
    <row r="19" spans="1:31" ht="13.5" thickTop="1">
      <c r="E19" s="22" t="s">
        <v>47</v>
      </c>
      <c r="F19" s="25">
        <f ca="1">+$C$15+$C$16*F18-15018.5-$C$5/24</f>
        <v>45303.074666206012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49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R20" s="15" t="s">
        <v>38</v>
      </c>
    </row>
    <row r="21" spans="1:31">
      <c r="A21" t="s">
        <v>12</v>
      </c>
      <c r="C21" s="20">
        <v>30994.34</v>
      </c>
      <c r="D21" s="20" t="s">
        <v>14</v>
      </c>
      <c r="E21">
        <f>+(C21-C$7)/C$8</f>
        <v>0</v>
      </c>
      <c r="F21">
        <f>ROUND(2*E21,0)/2</f>
        <v>0</v>
      </c>
      <c r="H21" s="12">
        <v>0</v>
      </c>
      <c r="O21">
        <f>+C$11+C$12*F21</f>
        <v>-0.95888067708381686</v>
      </c>
      <c r="Q21" s="2">
        <f>+C21-15018.5</f>
        <v>15975.84</v>
      </c>
    </row>
    <row r="22" spans="1:31">
      <c r="A22" t="s">
        <v>32</v>
      </c>
      <c r="C22" s="21">
        <v>47749.423999999999</v>
      </c>
      <c r="D22" s="20"/>
      <c r="E22">
        <f>+(C22-C$7)/C$8</f>
        <v>28852.600894505278</v>
      </c>
      <c r="F22">
        <f>ROUND(2*E22,0)/2</f>
        <v>28852.5</v>
      </c>
      <c r="G22">
        <f>+C22-(C$7+F22*C$8)</f>
        <v>5.8590763350366615E-2</v>
      </c>
      <c r="I22">
        <f>G22</f>
        <v>5.8590763350366615E-2</v>
      </c>
      <c r="O22">
        <f>+C$11+C$12*F22</f>
        <v>6.0928505964335744E-2</v>
      </c>
      <c r="Q22" s="2">
        <f>+C22-15018.5</f>
        <v>32730.923999999999</v>
      </c>
      <c r="R22">
        <f>+(O22-G22)^2</f>
        <v>5.4650405291672172E-6</v>
      </c>
      <c r="AA22">
        <v>4</v>
      </c>
      <c r="AC22" t="s">
        <v>31</v>
      </c>
      <c r="AE22" t="s">
        <v>33</v>
      </c>
    </row>
    <row r="23" spans="1:31">
      <c r="A23" t="s">
        <v>34</v>
      </c>
      <c r="C23" s="21">
        <v>48014.542000000001</v>
      </c>
      <c r="D23" s="20"/>
      <c r="E23">
        <f>+(C23-C$7)/C$8</f>
        <v>29309.139569211387</v>
      </c>
      <c r="F23">
        <f>ROUND(2*E23,0)/2</f>
        <v>29309</v>
      </c>
      <c r="G23">
        <f>+C23-(C$7+F23*C$8)</f>
        <v>8.1049672749941237E-2</v>
      </c>
      <c r="I23">
        <f>G23</f>
        <v>8.1049672749941237E-2</v>
      </c>
      <c r="O23">
        <f>+C$11+C$12*F23</f>
        <v>7.7063776462957256E-2</v>
      </c>
      <c r="Q23" s="2">
        <f>+C23-15018.5</f>
        <v>32996.042000000001</v>
      </c>
      <c r="R23">
        <f>+(O23-G23)^2</f>
        <v>1.5887369210592684E-5</v>
      </c>
      <c r="AA23">
        <v>10</v>
      </c>
      <c r="AC23" t="s">
        <v>31</v>
      </c>
      <c r="AE23" t="s">
        <v>33</v>
      </c>
    </row>
    <row r="24" spans="1:31">
      <c r="A24" t="s">
        <v>35</v>
      </c>
      <c r="C24" s="21">
        <v>48390.571000000004</v>
      </c>
      <c r="D24" s="20">
        <v>4.0000000000000001E-3</v>
      </c>
      <c r="E24">
        <f>+(C24-C$7)/C$8</f>
        <v>29956.669277911147</v>
      </c>
      <c r="F24">
        <f>ROUND(2*E24,0)/2</f>
        <v>29956.5</v>
      </c>
      <c r="G24">
        <f>+C24-(C$7+F24*C$8)</f>
        <v>9.8301904603431467E-2</v>
      </c>
      <c r="I24">
        <f>G24</f>
        <v>9.8301904603431467E-2</v>
      </c>
      <c r="O24">
        <f>+C$11+C$12*F24</f>
        <v>9.9950058276445986E-2</v>
      </c>
      <c r="Q24" s="2">
        <f>+C24-15018.5</f>
        <v>33372.071000000004</v>
      </c>
      <c r="R24">
        <f>+(O24-G24)^2</f>
        <v>2.7164105298712487E-6</v>
      </c>
      <c r="AA24">
        <v>9</v>
      </c>
      <c r="AC24" t="s">
        <v>31</v>
      </c>
      <c r="AE24" t="s">
        <v>33</v>
      </c>
    </row>
    <row r="25" spans="1:31">
      <c r="C25" s="21"/>
      <c r="D25" s="20"/>
      <c r="Q25" s="2"/>
    </row>
    <row r="26" spans="1:31">
      <c r="C26" s="20"/>
      <c r="D26" s="20"/>
      <c r="Q26" s="2"/>
    </row>
    <row r="27" spans="1:31">
      <c r="C27" s="20"/>
      <c r="D27" s="20"/>
      <c r="Q27" s="2"/>
    </row>
    <row r="28" spans="1:31">
      <c r="C28" s="20"/>
      <c r="D28" s="20"/>
    </row>
    <row r="29" spans="1:31">
      <c r="C29" s="20"/>
      <c r="D29" s="20"/>
    </row>
    <row r="30" spans="1:31">
      <c r="C30" s="20"/>
      <c r="D30" s="20"/>
    </row>
    <row r="31" spans="1:31">
      <c r="C31" s="20"/>
      <c r="D31" s="20"/>
    </row>
    <row r="32" spans="1:31">
      <c r="C32" s="20"/>
      <c r="D32" s="20"/>
    </row>
    <row r="33" spans="3:4">
      <c r="C33" s="20"/>
      <c r="D33" s="20"/>
    </row>
    <row r="34" spans="3:4">
      <c r="C34" s="20"/>
      <c r="D34" s="20"/>
    </row>
    <row r="35" spans="3:4">
      <c r="C35" s="20"/>
      <c r="D35" s="20"/>
    </row>
    <row r="36" spans="3:4">
      <c r="C36" s="20"/>
      <c r="D36" s="20"/>
    </row>
    <row r="37" spans="3:4">
      <c r="C37" s="20"/>
      <c r="D37" s="20"/>
    </row>
    <row r="38" spans="3:4">
      <c r="C38" s="20"/>
      <c r="D38" s="20"/>
    </row>
    <row r="39" spans="3:4">
      <c r="C39" s="20"/>
      <c r="D39" s="20"/>
    </row>
    <row r="40" spans="3:4">
      <c r="C40" s="20"/>
      <c r="D40" s="20"/>
    </row>
    <row r="41" spans="3:4">
      <c r="C41" s="20"/>
      <c r="D41" s="20"/>
    </row>
    <row r="42" spans="3:4">
      <c r="C42" s="20"/>
      <c r="D42" s="20"/>
    </row>
    <row r="43" spans="3:4">
      <c r="C43" s="20"/>
      <c r="D43" s="20"/>
    </row>
    <row r="44" spans="3:4">
      <c r="C44" s="20"/>
      <c r="D44" s="20"/>
    </row>
    <row r="45" spans="3:4">
      <c r="C45" s="20"/>
      <c r="D45" s="20"/>
    </row>
    <row r="46" spans="3:4">
      <c r="C46" s="20"/>
      <c r="D46" s="20"/>
    </row>
    <row r="47" spans="3:4">
      <c r="C47" s="20"/>
      <c r="D47" s="20"/>
    </row>
    <row r="48" spans="3:4">
      <c r="C48" s="20"/>
      <c r="D48" s="20"/>
    </row>
    <row r="49" spans="3:4">
      <c r="C49" s="20"/>
      <c r="D49" s="20"/>
    </row>
    <row r="50" spans="3:4">
      <c r="C50" s="20"/>
      <c r="D50" s="20"/>
    </row>
    <row r="51" spans="3:4">
      <c r="C51" s="20"/>
      <c r="D51" s="20"/>
    </row>
    <row r="52" spans="3:4">
      <c r="C52" s="20"/>
      <c r="D52" s="20"/>
    </row>
    <row r="53" spans="3:4">
      <c r="C53" s="20"/>
      <c r="D53" s="20"/>
    </row>
    <row r="54" spans="3:4">
      <c r="C54" s="20"/>
      <c r="D54" s="20"/>
    </row>
    <row r="55" spans="3:4">
      <c r="C55" s="20"/>
      <c r="D55" s="20"/>
    </row>
    <row r="56" spans="3:4">
      <c r="C56" s="20"/>
      <c r="D56" s="20"/>
    </row>
    <row r="57" spans="3:4">
      <c r="C57" s="20"/>
      <c r="D57" s="20"/>
    </row>
    <row r="58" spans="3:4">
      <c r="C58" s="20"/>
      <c r="D58" s="20"/>
    </row>
    <row r="59" spans="3:4">
      <c r="C59" s="20"/>
      <c r="D59" s="20"/>
    </row>
    <row r="60" spans="3:4">
      <c r="C60" s="20"/>
      <c r="D60" s="20"/>
    </row>
    <row r="61" spans="3:4">
      <c r="C61" s="20"/>
      <c r="D61" s="20"/>
    </row>
    <row r="62" spans="3:4">
      <c r="C62" s="20"/>
      <c r="D62" s="20"/>
    </row>
    <row r="63" spans="3:4">
      <c r="C63" s="20"/>
      <c r="D63" s="20"/>
    </row>
    <row r="64" spans="3:4">
      <c r="C64" s="20"/>
      <c r="D64" s="20"/>
    </row>
    <row r="65" spans="3:4">
      <c r="C65" s="20"/>
      <c r="D65" s="20"/>
    </row>
    <row r="66" spans="3:4">
      <c r="C66" s="20"/>
      <c r="D66" s="20"/>
    </row>
    <row r="67" spans="3:4">
      <c r="C67" s="20"/>
      <c r="D67" s="20"/>
    </row>
    <row r="68" spans="3:4">
      <c r="C68" s="20"/>
      <c r="D68" s="20"/>
    </row>
    <row r="69" spans="3:4">
      <c r="C69" s="20"/>
      <c r="D69" s="20"/>
    </row>
    <row r="70" spans="3:4">
      <c r="C70" s="20"/>
      <c r="D70" s="20"/>
    </row>
    <row r="71" spans="3:4">
      <c r="C71" s="20"/>
      <c r="D71" s="20"/>
    </row>
    <row r="72" spans="3:4">
      <c r="C72" s="20"/>
      <c r="D72" s="20"/>
    </row>
    <row r="73" spans="3:4">
      <c r="C73" s="20"/>
      <c r="D73" s="20"/>
    </row>
    <row r="74" spans="3:4">
      <c r="C74" s="20"/>
      <c r="D74" s="20"/>
    </row>
    <row r="75" spans="3:4">
      <c r="C75" s="20"/>
      <c r="D75" s="20"/>
    </row>
    <row r="76" spans="3:4">
      <c r="C76" s="20"/>
      <c r="D76" s="20"/>
    </row>
    <row r="77" spans="3:4">
      <c r="C77" s="20"/>
      <c r="D77" s="20"/>
    </row>
    <row r="78" spans="3:4">
      <c r="C78" s="20"/>
      <c r="D78" s="20"/>
    </row>
    <row r="79" spans="3:4">
      <c r="C79" s="20"/>
      <c r="D79" s="20"/>
    </row>
    <row r="80" spans="3:4">
      <c r="C80" s="20"/>
      <c r="D80" s="20"/>
    </row>
    <row r="81" spans="3:4">
      <c r="C81" s="20"/>
      <c r="D81" s="20"/>
    </row>
    <row r="82" spans="3:4">
      <c r="C82" s="20"/>
      <c r="D82" s="20"/>
    </row>
    <row r="83" spans="3:4">
      <c r="C83" s="20"/>
      <c r="D83" s="20"/>
    </row>
    <row r="84" spans="3:4">
      <c r="C84" s="20"/>
      <c r="D84" s="20"/>
    </row>
    <row r="85" spans="3:4">
      <c r="C85" s="20"/>
      <c r="D85" s="20"/>
    </row>
    <row r="86" spans="3:4">
      <c r="C86" s="20"/>
      <c r="D86" s="20"/>
    </row>
    <row r="87" spans="3:4">
      <c r="C87" s="20"/>
      <c r="D87" s="20"/>
    </row>
    <row r="88" spans="3:4">
      <c r="C88" s="20"/>
      <c r="D88" s="20"/>
    </row>
    <row r="89" spans="3:4">
      <c r="C89" s="20"/>
      <c r="D89" s="20"/>
    </row>
    <row r="90" spans="3:4">
      <c r="C90" s="20"/>
      <c r="D90" s="20"/>
    </row>
    <row r="91" spans="3:4">
      <c r="C91" s="20"/>
      <c r="D91" s="20"/>
    </row>
    <row r="92" spans="3:4">
      <c r="C92" s="20"/>
      <c r="D92" s="20"/>
    </row>
    <row r="93" spans="3:4">
      <c r="C93" s="20"/>
      <c r="D93" s="20"/>
    </row>
    <row r="94" spans="3:4">
      <c r="C94" s="20"/>
      <c r="D94" s="20"/>
    </row>
    <row r="95" spans="3:4">
      <c r="C95" s="20"/>
      <c r="D95" s="20"/>
    </row>
    <row r="96" spans="3:4">
      <c r="C96" s="20"/>
      <c r="D96" s="20"/>
    </row>
    <row r="97" spans="3:4">
      <c r="C97" s="20"/>
      <c r="D97" s="20"/>
    </row>
    <row r="98" spans="3:4">
      <c r="C98" s="20"/>
      <c r="D98" s="20"/>
    </row>
    <row r="99" spans="3:4">
      <c r="C99" s="20"/>
      <c r="D99" s="20"/>
    </row>
    <row r="100" spans="3:4">
      <c r="C100" s="20"/>
      <c r="D100" s="20"/>
    </row>
    <row r="101" spans="3:4">
      <c r="C101" s="20"/>
      <c r="D101" s="20"/>
    </row>
    <row r="102" spans="3:4">
      <c r="C102" s="20"/>
      <c r="D102" s="20"/>
    </row>
    <row r="103" spans="3:4">
      <c r="C103" s="20"/>
      <c r="D103" s="20"/>
    </row>
    <row r="104" spans="3:4">
      <c r="C104" s="20"/>
      <c r="D104" s="20"/>
    </row>
    <row r="105" spans="3:4">
      <c r="C105" s="20"/>
      <c r="D105" s="20"/>
    </row>
    <row r="106" spans="3:4">
      <c r="C106" s="20"/>
      <c r="D106" s="20"/>
    </row>
    <row r="107" spans="3:4">
      <c r="C107" s="20"/>
      <c r="D107" s="20"/>
    </row>
    <row r="108" spans="3:4">
      <c r="C108" s="20"/>
      <c r="D108" s="20"/>
    </row>
    <row r="109" spans="3:4">
      <c r="C109" s="20"/>
      <c r="D109" s="20"/>
    </row>
    <row r="110" spans="3:4">
      <c r="C110" s="20"/>
      <c r="D110" s="20"/>
    </row>
    <row r="111" spans="3:4">
      <c r="C111" s="20"/>
      <c r="D111" s="20"/>
    </row>
    <row r="112" spans="3:4">
      <c r="C112" s="20"/>
      <c r="D112" s="20"/>
    </row>
    <row r="113" spans="3:4">
      <c r="C113" s="20"/>
      <c r="D113" s="20"/>
    </row>
    <row r="114" spans="3:4">
      <c r="C114" s="20"/>
      <c r="D114" s="20"/>
    </row>
    <row r="115" spans="3:4">
      <c r="C115" s="20"/>
      <c r="D115" s="20"/>
    </row>
    <row r="116" spans="3:4">
      <c r="C116" s="20"/>
      <c r="D116" s="20"/>
    </row>
    <row r="117" spans="3:4">
      <c r="C117" s="20"/>
      <c r="D117" s="20"/>
    </row>
    <row r="118" spans="3:4">
      <c r="C118" s="20"/>
      <c r="D118" s="20"/>
    </row>
    <row r="119" spans="3:4">
      <c r="C119" s="20"/>
      <c r="D119" s="20"/>
    </row>
    <row r="120" spans="3:4">
      <c r="C120" s="20"/>
      <c r="D120" s="20"/>
    </row>
    <row r="121" spans="3:4">
      <c r="C121" s="20"/>
      <c r="D121" s="20"/>
    </row>
    <row r="122" spans="3:4">
      <c r="C122" s="20"/>
      <c r="D122" s="20"/>
    </row>
    <row r="123" spans="3:4">
      <c r="C123" s="20"/>
      <c r="D123" s="20"/>
    </row>
    <row r="124" spans="3:4">
      <c r="C124" s="20"/>
      <c r="D124" s="20"/>
    </row>
    <row r="125" spans="3:4">
      <c r="C125" s="20"/>
      <c r="D125" s="20"/>
    </row>
    <row r="126" spans="3:4">
      <c r="C126" s="20"/>
      <c r="D126" s="20"/>
    </row>
    <row r="127" spans="3:4">
      <c r="C127" s="20"/>
      <c r="D127" s="20"/>
    </row>
    <row r="128" spans="3:4">
      <c r="C128" s="20"/>
      <c r="D128" s="20"/>
    </row>
    <row r="129" spans="3:4">
      <c r="C129" s="20"/>
      <c r="D129" s="20"/>
    </row>
    <row r="130" spans="3:4">
      <c r="C130" s="20"/>
      <c r="D130" s="20"/>
    </row>
    <row r="131" spans="3:4">
      <c r="C131" s="20"/>
      <c r="D131" s="20"/>
    </row>
    <row r="132" spans="3:4">
      <c r="C132" s="20"/>
      <c r="D132" s="20"/>
    </row>
    <row r="133" spans="3:4">
      <c r="C133" s="20"/>
      <c r="D133" s="20"/>
    </row>
    <row r="134" spans="3:4">
      <c r="C134" s="20"/>
      <c r="D134" s="20"/>
    </row>
    <row r="135" spans="3:4">
      <c r="C135" s="20"/>
      <c r="D135" s="20"/>
    </row>
    <row r="136" spans="3:4">
      <c r="C136" s="20"/>
      <c r="D136" s="20"/>
    </row>
    <row r="137" spans="3:4">
      <c r="C137" s="20"/>
      <c r="D137" s="20"/>
    </row>
    <row r="138" spans="3:4">
      <c r="C138" s="20"/>
      <c r="D138" s="20"/>
    </row>
    <row r="139" spans="3:4">
      <c r="C139" s="20"/>
      <c r="D139" s="20"/>
    </row>
    <row r="140" spans="3:4">
      <c r="C140" s="20"/>
      <c r="D140" s="20"/>
    </row>
    <row r="141" spans="3:4">
      <c r="C141" s="20"/>
      <c r="D141" s="20"/>
    </row>
    <row r="142" spans="3:4">
      <c r="C142" s="20"/>
      <c r="D142" s="20"/>
    </row>
    <row r="143" spans="3:4">
      <c r="C143" s="20"/>
      <c r="D143" s="20"/>
    </row>
    <row r="144" spans="3:4">
      <c r="C144" s="20"/>
      <c r="D144" s="20"/>
    </row>
    <row r="145" spans="3:4">
      <c r="C145" s="20"/>
      <c r="D145" s="20"/>
    </row>
    <row r="146" spans="3:4">
      <c r="C146" s="20"/>
      <c r="D146" s="20"/>
    </row>
    <row r="147" spans="3:4">
      <c r="C147" s="20"/>
      <c r="D147" s="20"/>
    </row>
    <row r="148" spans="3:4">
      <c r="C148" s="20"/>
      <c r="D148" s="20"/>
    </row>
    <row r="149" spans="3:4">
      <c r="C149" s="20"/>
      <c r="D149" s="20"/>
    </row>
    <row r="150" spans="3:4">
      <c r="C150" s="20"/>
      <c r="D150" s="20"/>
    </row>
    <row r="151" spans="3:4">
      <c r="C151" s="20"/>
      <c r="D151" s="20"/>
    </row>
    <row r="152" spans="3:4">
      <c r="C152" s="20"/>
      <c r="D152" s="20"/>
    </row>
    <row r="153" spans="3:4">
      <c r="C153" s="20"/>
      <c r="D153" s="20"/>
    </row>
    <row r="154" spans="3:4">
      <c r="C154" s="20"/>
      <c r="D154" s="20"/>
    </row>
    <row r="155" spans="3:4">
      <c r="C155" s="20"/>
      <c r="D155" s="20"/>
    </row>
    <row r="156" spans="3:4">
      <c r="C156" s="20"/>
      <c r="D156" s="20"/>
    </row>
    <row r="157" spans="3:4">
      <c r="C157" s="20"/>
      <c r="D157" s="20"/>
    </row>
    <row r="158" spans="3:4">
      <c r="C158" s="20"/>
      <c r="D158" s="20"/>
    </row>
    <row r="159" spans="3:4">
      <c r="C159" s="20"/>
      <c r="D159" s="20"/>
    </row>
    <row r="160" spans="3:4">
      <c r="C160" s="20"/>
      <c r="D160" s="20"/>
    </row>
    <row r="161" spans="3:4">
      <c r="C161" s="20"/>
      <c r="D161" s="20"/>
    </row>
    <row r="162" spans="3:4">
      <c r="C162" s="20"/>
      <c r="D162" s="20"/>
    </row>
    <row r="163" spans="3:4">
      <c r="C163" s="20"/>
      <c r="D163" s="20"/>
    </row>
    <row r="164" spans="3:4">
      <c r="C164" s="20"/>
      <c r="D164" s="20"/>
    </row>
    <row r="165" spans="3:4">
      <c r="C165" s="20"/>
      <c r="D165" s="20"/>
    </row>
    <row r="166" spans="3:4">
      <c r="C166" s="20"/>
      <c r="D166" s="20"/>
    </row>
    <row r="167" spans="3:4">
      <c r="C167" s="20"/>
      <c r="D167" s="20"/>
    </row>
    <row r="168" spans="3:4">
      <c r="C168" s="20"/>
      <c r="D168" s="20"/>
    </row>
    <row r="169" spans="3:4">
      <c r="C169" s="20"/>
      <c r="D169" s="20"/>
    </row>
    <row r="170" spans="3:4">
      <c r="C170" s="20"/>
      <c r="D170" s="20"/>
    </row>
    <row r="171" spans="3:4">
      <c r="C171" s="20"/>
      <c r="D171" s="20"/>
    </row>
    <row r="172" spans="3:4">
      <c r="C172" s="20"/>
      <c r="D172" s="20"/>
    </row>
    <row r="173" spans="3:4">
      <c r="C173" s="20"/>
      <c r="D173" s="20"/>
    </row>
    <row r="174" spans="3:4">
      <c r="C174" s="20"/>
      <c r="D174" s="20"/>
    </row>
    <row r="175" spans="3:4">
      <c r="C175" s="20"/>
      <c r="D175" s="20"/>
    </row>
    <row r="176" spans="3:4">
      <c r="C176" s="20"/>
      <c r="D176" s="20"/>
    </row>
    <row r="177" spans="3:4">
      <c r="C177" s="20"/>
      <c r="D177" s="20"/>
    </row>
    <row r="178" spans="3:4">
      <c r="C178" s="20"/>
      <c r="D178" s="20"/>
    </row>
    <row r="179" spans="3:4">
      <c r="C179" s="20"/>
      <c r="D179" s="20"/>
    </row>
    <row r="180" spans="3:4">
      <c r="C180" s="20"/>
      <c r="D180" s="20"/>
    </row>
    <row r="181" spans="3:4">
      <c r="C181" s="20"/>
      <c r="D181" s="20"/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</vt:lpstr>
      <vt:lpstr>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2024-01-11T04:35:31Z</dcterms:modified>
</cp:coreProperties>
</file>