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CABBC93-0753-48B2-8B54-D6352857E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/>
  <c r="G50" i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/>
  <c r="G65" i="1" s="1"/>
  <c r="K65" i="1" s="1"/>
  <c r="Q65" i="1"/>
  <c r="E66" i="1"/>
  <c r="F66" i="1" s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E69" i="1"/>
  <c r="F69" i="1"/>
  <c r="G69" i="1" s="1"/>
  <c r="K69" i="1" s="1"/>
  <c r="Q69" i="1"/>
  <c r="E70" i="1"/>
  <c r="F70" i="1"/>
  <c r="G70" i="1" s="1"/>
  <c r="K70" i="1" s="1"/>
  <c r="Q70" i="1"/>
  <c r="E71" i="1"/>
  <c r="F71" i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/>
  <c r="G74" i="1" s="1"/>
  <c r="K74" i="1" s="1"/>
  <c r="Q74" i="1"/>
  <c r="E75" i="1"/>
  <c r="F75" i="1"/>
  <c r="G75" i="1" s="1"/>
  <c r="K75" i="1" s="1"/>
  <c r="Q75" i="1"/>
  <c r="Q21" i="1"/>
  <c r="Q23" i="1"/>
  <c r="E23" i="1"/>
  <c r="F23" i="1"/>
  <c r="G23" i="1" s="1"/>
  <c r="K23" i="1" s="1"/>
  <c r="D9" i="1"/>
  <c r="E9" i="1"/>
  <c r="F16" i="1"/>
  <c r="C17" i="1"/>
  <c r="Q22" i="1"/>
  <c r="E21" i="1"/>
  <c r="F21" i="1" s="1"/>
  <c r="G21" i="1" s="1"/>
  <c r="J21" i="1" s="1"/>
  <c r="E22" i="1"/>
  <c r="F22" i="1" s="1"/>
  <c r="G22" i="1" s="1"/>
  <c r="I22" i="1" s="1"/>
  <c r="C12" i="1"/>
  <c r="C11" i="1"/>
  <c r="O26" i="1" l="1"/>
  <c r="O30" i="1"/>
  <c r="O34" i="1"/>
  <c r="O38" i="1"/>
  <c r="O42" i="1"/>
  <c r="O46" i="1"/>
  <c r="O50" i="1"/>
  <c r="O54" i="1"/>
  <c r="O58" i="1"/>
  <c r="O62" i="1"/>
  <c r="O66" i="1"/>
  <c r="O70" i="1"/>
  <c r="O74" i="1"/>
  <c r="O51" i="1"/>
  <c r="O55" i="1"/>
  <c r="O63" i="1"/>
  <c r="O35" i="1"/>
  <c r="O39" i="1"/>
  <c r="O43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59" i="1"/>
  <c r="O75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31" i="1"/>
  <c r="O67" i="1"/>
  <c r="O71" i="1"/>
  <c r="O27" i="1"/>
  <c r="O47" i="1"/>
  <c r="C16" i="1"/>
  <c r="D18" i="1" s="1"/>
  <c r="O21" i="1"/>
  <c r="O22" i="1"/>
  <c r="C15" i="1"/>
  <c r="O23" i="1"/>
  <c r="F17" i="1"/>
  <c r="F18" i="1" l="1"/>
  <c r="F19" i="1" s="1"/>
  <c r="C18" i="1"/>
</calcChain>
</file>

<file path=xl/sharedStrings.xml><?xml version="1.0" encoding="utf-8"?>
<sst xmlns="http://schemas.openxmlformats.org/spreadsheetml/2006/main" count="158" uniqueCount="49">
  <si>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</si>
  <si>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</si>
  <si>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</si>
  <si>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</si>
  <si>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</si>
  <si>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</si>
  <si>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</si>
  <si>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</si>
  <si>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</si>
  <si>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</si>
  <si>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</si>
  <si>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</si>
  <si>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</si>
  <si>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</si>
  <si>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</si>
  <si>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</si>
  <si>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</si>
  <si>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</si>
  <si>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</si>
  <si>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</si>
  <si>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</si>
  <si>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</si>
  <si>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</si>
  <si>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</si>
  <si>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</si>
  <si>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</si>
  <si>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</si>
  <si>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</si>
  <si>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</si>
  <si>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</si>
  <si>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</si>
  <si>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</si>
  <si>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</si>
  <si>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</si>
  <si>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</si>
  <si>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</si>
  <si>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</si>
  <si>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</si>
  <si>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</si>
  <si>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</si>
  <si>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</si>
  <si>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V1315 Aql</t>
  </si>
  <si>
    <t>IS</t>
  </si>
  <si>
    <t>V1315 Aql / GSC na</t>
  </si>
  <si>
    <t>Kreiner</t>
  </si>
  <si>
    <t>GCVS</t>
  </si>
  <si>
    <t>OEJV 0168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</si>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</sst>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V1315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C-466C-A1F9-ADCFB26D0B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C-466C-A1F9-ADCFB26D0B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-3.0875049997121096E-2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CC-466C-A1F9-ADCFB26D0B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-1.8120499997166917E-2</c:v>
                </c:pt>
                <c:pt idx="3">
                  <c:v>-5.2315997891128063E-3</c:v>
                </c:pt>
                <c:pt idx="4">
                  <c:v>-5.7916998484870419E-3</c:v>
                </c:pt>
                <c:pt idx="5">
                  <c:v>-6.3566999087925069E-3</c:v>
                </c:pt>
                <c:pt idx="6">
                  <c:v>-7.1707000388414599E-3</c:v>
                </c:pt>
                <c:pt idx="7">
                  <c:v>-7.4058998579857871E-3</c:v>
                </c:pt>
                <c:pt idx="8">
                  <c:v>-7.8266000127769075E-3</c:v>
                </c:pt>
                <c:pt idx="9">
                  <c:v>-9.3495999462902546E-3</c:v>
                </c:pt>
                <c:pt idx="10">
                  <c:v>-9.7394000695203431E-3</c:v>
                </c:pt>
                <c:pt idx="11">
                  <c:v>-1.0199699892837089E-2</c:v>
                </c:pt>
                <c:pt idx="12">
                  <c:v>-9.8496999125927687E-3</c:v>
                </c:pt>
                <c:pt idx="13">
                  <c:v>-1.0979100094118621E-2</c:v>
                </c:pt>
                <c:pt idx="14">
                  <c:v>-1.0873999963223469E-2</c:v>
                </c:pt>
                <c:pt idx="15">
                  <c:v>-1.1694199987687171E-2</c:v>
                </c:pt>
                <c:pt idx="16">
                  <c:v>-1.2832699867431074E-2</c:v>
                </c:pt>
                <c:pt idx="17">
                  <c:v>-1.3342800230020657E-2</c:v>
                </c:pt>
                <c:pt idx="18">
                  <c:v>-1.3373400113778189E-2</c:v>
                </c:pt>
                <c:pt idx="19">
                  <c:v>-1.4777199961827137E-2</c:v>
                </c:pt>
                <c:pt idx="20">
                  <c:v>-1.4507499916362576E-2</c:v>
                </c:pt>
                <c:pt idx="21">
                  <c:v>-1.4772399816138204E-2</c:v>
                </c:pt>
                <c:pt idx="22">
                  <c:v>-1.5297200006898493E-2</c:v>
                </c:pt>
                <c:pt idx="23">
                  <c:v>-1.6015699919080362E-2</c:v>
                </c:pt>
                <c:pt idx="24">
                  <c:v>-1.5850700001465157E-2</c:v>
                </c:pt>
                <c:pt idx="25">
                  <c:v>-1.6476000200782437E-2</c:v>
                </c:pt>
                <c:pt idx="26">
                  <c:v>-1.7829899828939233E-2</c:v>
                </c:pt>
                <c:pt idx="27">
                  <c:v>-1.7754900138243102E-2</c:v>
                </c:pt>
                <c:pt idx="28">
                  <c:v>-1.8435499921906739E-2</c:v>
                </c:pt>
                <c:pt idx="29">
                  <c:v>-1.9738800125196576E-2</c:v>
                </c:pt>
                <c:pt idx="30">
                  <c:v>-2.043379977112636E-2</c:v>
                </c:pt>
                <c:pt idx="31">
                  <c:v>-2.0158999897830654E-2</c:v>
                </c:pt>
                <c:pt idx="32">
                  <c:v>-1.9979099946795031E-2</c:v>
                </c:pt>
                <c:pt idx="33">
                  <c:v>-2.0679500157712027E-2</c:v>
                </c:pt>
                <c:pt idx="34">
                  <c:v>-2.1442899931571446E-2</c:v>
                </c:pt>
                <c:pt idx="35">
                  <c:v>-2.1673300172551535E-2</c:v>
                </c:pt>
                <c:pt idx="36">
                  <c:v>-2.1727999810536858E-2</c:v>
                </c:pt>
                <c:pt idx="37">
                  <c:v>-2.3392299939587247E-2</c:v>
                </c:pt>
                <c:pt idx="38">
                  <c:v>-2.335759987909114E-2</c:v>
                </c:pt>
                <c:pt idx="39">
                  <c:v>-2.3312599943892565E-2</c:v>
                </c:pt>
                <c:pt idx="40">
                  <c:v>-2.5156000061542727E-2</c:v>
                </c:pt>
                <c:pt idx="41">
                  <c:v>-2.5310900047770701E-2</c:v>
                </c:pt>
                <c:pt idx="42">
                  <c:v>-2.4846100124705117E-2</c:v>
                </c:pt>
                <c:pt idx="43">
                  <c:v>-2.7094800156191923E-2</c:v>
                </c:pt>
                <c:pt idx="44">
                  <c:v>-2.6845200118259527E-2</c:v>
                </c:pt>
                <c:pt idx="45">
                  <c:v>-2.6840099817491136E-2</c:v>
                </c:pt>
                <c:pt idx="46">
                  <c:v>-2.836419986851979E-2</c:v>
                </c:pt>
                <c:pt idx="47">
                  <c:v>-2.8269099813769571E-2</c:v>
                </c:pt>
                <c:pt idx="48">
                  <c:v>-2.8359000185446348E-2</c:v>
                </c:pt>
                <c:pt idx="49">
                  <c:v>-3.0792899873631541E-2</c:v>
                </c:pt>
                <c:pt idx="50">
                  <c:v>-2.9757800111838151E-2</c:v>
                </c:pt>
                <c:pt idx="51">
                  <c:v>-3.0002899802639149E-2</c:v>
                </c:pt>
                <c:pt idx="52">
                  <c:v>-3.2631999827572145E-2</c:v>
                </c:pt>
                <c:pt idx="53">
                  <c:v>-3.2042199934949167E-2</c:v>
                </c:pt>
                <c:pt idx="54">
                  <c:v>-3.2007099871407263E-2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CC-466C-A1F9-ADCFB26D0B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CC-466C-A1F9-ADCFB26D0B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CC-466C-A1F9-ADCFB26D0B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  <c:pt idx="3">
                    <c:v>1.8000000000000001E-4</c:v>
                  </c:pt>
                  <c:pt idx="4">
                    <c:v>2.7E-4</c:v>
                  </c:pt>
                  <c:pt idx="5">
                    <c:v>7.2000000000000005E-4</c:v>
                  </c:pt>
                  <c:pt idx="6">
                    <c:v>4.8000000000000001E-4</c:v>
                  </c:pt>
                  <c:pt idx="7">
                    <c:v>4.6000000000000001E-4</c:v>
                  </c:pt>
                  <c:pt idx="8">
                    <c:v>8.1999999999999998E-4</c:v>
                  </c:pt>
                  <c:pt idx="9">
                    <c:v>2.9E-4</c:v>
                  </c:pt>
                  <c:pt idx="10">
                    <c:v>4.8999999999999998E-4</c:v>
                  </c:pt>
                  <c:pt idx="11">
                    <c:v>5.5000000000000003E-4</c:v>
                  </c:pt>
                  <c:pt idx="12">
                    <c:v>6.9999999999999999E-4</c:v>
                  </c:pt>
                  <c:pt idx="13">
                    <c:v>4.6999999999999999E-4</c:v>
                  </c:pt>
                  <c:pt idx="14">
                    <c:v>3.6000000000000002E-4</c:v>
                  </c:pt>
                  <c:pt idx="15">
                    <c:v>2.5999999999999998E-4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4.6999999999999999E-4</c:v>
                  </c:pt>
                  <c:pt idx="19">
                    <c:v>4.2000000000000002E-4</c:v>
                  </c:pt>
                  <c:pt idx="20">
                    <c:v>3.5E-4</c:v>
                  </c:pt>
                  <c:pt idx="21">
                    <c:v>2.3000000000000001E-4</c:v>
                  </c:pt>
                  <c:pt idx="22">
                    <c:v>6.0999999999999997E-4</c:v>
                  </c:pt>
                  <c:pt idx="23">
                    <c:v>6.4000000000000005E-4</c:v>
                  </c:pt>
                  <c:pt idx="24">
                    <c:v>5.5999999999999995E-4</c:v>
                  </c:pt>
                  <c:pt idx="25">
                    <c:v>2.5000000000000001E-4</c:v>
                  </c:pt>
                  <c:pt idx="26">
                    <c:v>2.5000000000000001E-4</c:v>
                  </c:pt>
                  <c:pt idx="27">
                    <c:v>2.3000000000000001E-4</c:v>
                  </c:pt>
                  <c:pt idx="28">
                    <c:v>3.3E-4</c:v>
                  </c:pt>
                  <c:pt idx="29">
                    <c:v>3.5E-4</c:v>
                  </c:pt>
                  <c:pt idx="30">
                    <c:v>4.2000000000000002E-4</c:v>
                  </c:pt>
                  <c:pt idx="31">
                    <c:v>2.5999999999999998E-4</c:v>
                  </c:pt>
                  <c:pt idx="32">
                    <c:v>4.2000000000000002E-4</c:v>
                  </c:pt>
                  <c:pt idx="33">
                    <c:v>2.7999999999999998E-4</c:v>
                  </c:pt>
                  <c:pt idx="34">
                    <c:v>2.7999999999999998E-4</c:v>
                  </c:pt>
                  <c:pt idx="35">
                    <c:v>2.1000000000000001E-4</c:v>
                  </c:pt>
                  <c:pt idx="36">
                    <c:v>1.9000000000000001E-4</c:v>
                  </c:pt>
                  <c:pt idx="37">
                    <c:v>6.3000000000000003E-4</c:v>
                  </c:pt>
                  <c:pt idx="38">
                    <c:v>2.5000000000000001E-4</c:v>
                  </c:pt>
                  <c:pt idx="39">
                    <c:v>2.3000000000000001E-4</c:v>
                  </c:pt>
                  <c:pt idx="40">
                    <c:v>5.6999999999999998E-4</c:v>
                  </c:pt>
                  <c:pt idx="41">
                    <c:v>1.8000000000000001E-4</c:v>
                  </c:pt>
                  <c:pt idx="42">
                    <c:v>2.7E-4</c:v>
                  </c:pt>
                  <c:pt idx="43">
                    <c:v>4.4000000000000002E-4</c:v>
                  </c:pt>
                  <c:pt idx="44">
                    <c:v>5.2999999999999998E-4</c:v>
                  </c:pt>
                  <c:pt idx="45">
                    <c:v>2.9999999999999997E-4</c:v>
                  </c:pt>
                  <c:pt idx="46">
                    <c:v>3.2000000000000003E-4</c:v>
                  </c:pt>
                  <c:pt idx="47">
                    <c:v>3.2000000000000003E-4</c:v>
                  </c:pt>
                  <c:pt idx="48">
                    <c:v>4.0999999999999999E-4</c:v>
                  </c:pt>
                  <c:pt idx="49">
                    <c:v>3.5E-4</c:v>
                  </c:pt>
                  <c:pt idx="50">
                    <c:v>3.1E-4</c:v>
                  </c:pt>
                  <c:pt idx="51">
                    <c:v>4.4000000000000002E-4</c:v>
                  </c:pt>
                  <c:pt idx="52">
                    <c:v>6.2E-4</c:v>
                  </c:pt>
                  <c:pt idx="53">
                    <c:v>2.3000000000000001E-4</c:v>
                  </c:pt>
                  <c:pt idx="5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CC-466C-A1F9-ADCFB26D0B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5.2134469587367862E-3</c:v>
                </c:pt>
                <c:pt idx="1">
                  <c:v>-9.3678147419449312E-3</c:v>
                </c:pt>
                <c:pt idx="2">
                  <c:v>-1.9005090623812445E-2</c:v>
                </c:pt>
                <c:pt idx="3">
                  <c:v>-1.3285090295016691E-2</c:v>
                </c:pt>
                <c:pt idx="4">
                  <c:v>-1.3360113778575679E-2</c:v>
                </c:pt>
                <c:pt idx="5">
                  <c:v>-1.3375550709349135E-2</c:v>
                </c:pt>
                <c:pt idx="6">
                  <c:v>-1.4122698158784322E-2</c:v>
                </c:pt>
                <c:pt idx="7">
                  <c:v>-1.4164686610488118E-2</c:v>
                </c:pt>
                <c:pt idx="8">
                  <c:v>-1.4473733964572671E-2</c:v>
                </c:pt>
                <c:pt idx="9">
                  <c:v>-1.4902880640074702E-2</c:v>
                </c:pt>
                <c:pt idx="10">
                  <c:v>-1.4907202980691269E-2</c:v>
                </c:pt>
                <c:pt idx="11">
                  <c:v>-1.497790412363369E-2</c:v>
                </c:pt>
                <c:pt idx="12">
                  <c:v>-1.5008777985180598E-2</c:v>
                </c:pt>
                <c:pt idx="13">
                  <c:v>-1.591708699189065E-2</c:v>
                </c:pt>
                <c:pt idx="14">
                  <c:v>-1.5919248162198932E-2</c:v>
                </c:pt>
                <c:pt idx="15">
                  <c:v>-1.5976673544676183E-2</c:v>
                </c:pt>
                <c:pt idx="16">
                  <c:v>-1.6611131399465153E-2</c:v>
                </c:pt>
                <c:pt idx="17">
                  <c:v>-1.6624407159930323E-2</c:v>
                </c:pt>
                <c:pt idx="18">
                  <c:v>-1.6889304892002799E-2</c:v>
                </c:pt>
                <c:pt idx="19">
                  <c:v>-1.7393783789679283E-2</c:v>
                </c:pt>
                <c:pt idx="20">
                  <c:v>-1.7433611071074797E-2</c:v>
                </c:pt>
                <c:pt idx="21">
                  <c:v>-1.7435772241383082E-2</c:v>
                </c:pt>
                <c:pt idx="22">
                  <c:v>-1.7579026958960735E-2</c:v>
                </c:pt>
                <c:pt idx="23">
                  <c:v>-1.8089989367562072E-2</c:v>
                </c:pt>
                <c:pt idx="24">
                  <c:v>-1.8105426298335527E-2</c:v>
                </c:pt>
                <c:pt idx="25">
                  <c:v>-1.8160690510504493E-2</c:v>
                </c:pt>
                <c:pt idx="26">
                  <c:v>-1.8956309922568328E-2</c:v>
                </c:pt>
                <c:pt idx="27">
                  <c:v>-1.8971746853341784E-2</c:v>
                </c:pt>
                <c:pt idx="28">
                  <c:v>-1.9082275277679715E-2</c:v>
                </c:pt>
                <c:pt idx="29">
                  <c:v>-1.9705618542311801E-2</c:v>
                </c:pt>
                <c:pt idx="30">
                  <c:v>-1.9721055473085253E-2</c:v>
                </c:pt>
                <c:pt idx="31">
                  <c:v>-1.9763043924789052E-2</c:v>
                </c:pt>
                <c:pt idx="32">
                  <c:v>-1.9961562854535674E-2</c:v>
                </c:pt>
                <c:pt idx="33">
                  <c:v>-1.9983792034849446E-2</c:v>
                </c:pt>
                <c:pt idx="34">
                  <c:v>-2.0558663336852884E-2</c:v>
                </c:pt>
                <c:pt idx="35">
                  <c:v>-2.0611766378713564E-2</c:v>
                </c:pt>
                <c:pt idx="36">
                  <c:v>-2.0618249889638417E-2</c:v>
                </c:pt>
                <c:pt idx="37">
                  <c:v>-2.1436098482016025E-2</c:v>
                </c:pt>
                <c:pt idx="38">
                  <c:v>-2.1460488832638083E-2</c:v>
                </c:pt>
                <c:pt idx="39">
                  <c:v>-2.1475925763411535E-2</c:v>
                </c:pt>
                <c:pt idx="40">
                  <c:v>-2.2174292511602609E-2</c:v>
                </c:pt>
                <c:pt idx="41">
                  <c:v>-2.2176453681910895E-2</c:v>
                </c:pt>
                <c:pt idx="42">
                  <c:v>-2.2218442133614687E-2</c:v>
                </c:pt>
                <c:pt idx="43">
                  <c:v>-2.2972073093974726E-2</c:v>
                </c:pt>
                <c:pt idx="44">
                  <c:v>-2.2994302274288503E-2</c:v>
                </c:pt>
                <c:pt idx="45">
                  <c:v>-2.2996463444596785E-2</c:v>
                </c:pt>
                <c:pt idx="46">
                  <c:v>-2.3787760516044053E-2</c:v>
                </c:pt>
                <c:pt idx="47">
                  <c:v>-2.3789921686352335E-2</c:v>
                </c:pt>
                <c:pt idx="48">
                  <c:v>-2.3807519787434075E-2</c:v>
                </c:pt>
                <c:pt idx="49">
                  <c:v>-2.4541391476404092E-2</c:v>
                </c:pt>
                <c:pt idx="50">
                  <c:v>-2.4543552646712374E-2</c:v>
                </c:pt>
                <c:pt idx="51">
                  <c:v>-2.4572265337951E-2</c:v>
                </c:pt>
                <c:pt idx="52">
                  <c:v>-2.537899934017172E-2</c:v>
                </c:pt>
                <c:pt idx="53">
                  <c:v>-2.540555086110206E-2</c:v>
                </c:pt>
                <c:pt idx="54">
                  <c:v>-2.5407712031410346E-2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CC-466C-A1F9-ADCFB26D0B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-47228.5</c:v>
                </c:pt>
                <c:pt idx="1">
                  <c:v>0</c:v>
                </c:pt>
                <c:pt idx="2">
                  <c:v>31215</c:v>
                </c:pt>
                <c:pt idx="3">
                  <c:v>12688</c:v>
                </c:pt>
                <c:pt idx="4">
                  <c:v>12931</c:v>
                </c:pt>
                <c:pt idx="5">
                  <c:v>12981</c:v>
                </c:pt>
                <c:pt idx="6">
                  <c:v>15401</c:v>
                </c:pt>
                <c:pt idx="7">
                  <c:v>15537</c:v>
                </c:pt>
                <c:pt idx="8">
                  <c:v>16538</c:v>
                </c:pt>
                <c:pt idx="9">
                  <c:v>17928</c:v>
                </c:pt>
                <c:pt idx="10">
                  <c:v>17942</c:v>
                </c:pt>
                <c:pt idx="11">
                  <c:v>18171</c:v>
                </c:pt>
                <c:pt idx="12">
                  <c:v>18271</c:v>
                </c:pt>
                <c:pt idx="13">
                  <c:v>21213</c:v>
                </c:pt>
                <c:pt idx="14">
                  <c:v>21220</c:v>
                </c:pt>
                <c:pt idx="15">
                  <c:v>21406</c:v>
                </c:pt>
                <c:pt idx="16">
                  <c:v>23461</c:v>
                </c:pt>
                <c:pt idx="17">
                  <c:v>23504</c:v>
                </c:pt>
                <c:pt idx="18">
                  <c:v>24362</c:v>
                </c:pt>
                <c:pt idx="19">
                  <c:v>25996</c:v>
                </c:pt>
                <c:pt idx="20">
                  <c:v>26125</c:v>
                </c:pt>
                <c:pt idx="21">
                  <c:v>26132</c:v>
                </c:pt>
                <c:pt idx="22">
                  <c:v>26596</c:v>
                </c:pt>
                <c:pt idx="23">
                  <c:v>28251</c:v>
                </c:pt>
                <c:pt idx="24">
                  <c:v>28301</c:v>
                </c:pt>
                <c:pt idx="25">
                  <c:v>28480</c:v>
                </c:pt>
                <c:pt idx="26">
                  <c:v>31057</c:v>
                </c:pt>
                <c:pt idx="27">
                  <c:v>31107</c:v>
                </c:pt>
                <c:pt idx="28">
                  <c:v>31465</c:v>
                </c:pt>
                <c:pt idx="29">
                  <c:v>33484</c:v>
                </c:pt>
                <c:pt idx="30">
                  <c:v>33534</c:v>
                </c:pt>
                <c:pt idx="31">
                  <c:v>33670</c:v>
                </c:pt>
                <c:pt idx="32">
                  <c:v>34313</c:v>
                </c:pt>
                <c:pt idx="33">
                  <c:v>34385</c:v>
                </c:pt>
                <c:pt idx="34">
                  <c:v>36247</c:v>
                </c:pt>
                <c:pt idx="35">
                  <c:v>36419</c:v>
                </c:pt>
                <c:pt idx="36">
                  <c:v>36440</c:v>
                </c:pt>
                <c:pt idx="37">
                  <c:v>39089</c:v>
                </c:pt>
                <c:pt idx="38">
                  <c:v>39168</c:v>
                </c:pt>
                <c:pt idx="39">
                  <c:v>39218</c:v>
                </c:pt>
                <c:pt idx="40">
                  <c:v>41480</c:v>
                </c:pt>
                <c:pt idx="41">
                  <c:v>41487</c:v>
                </c:pt>
                <c:pt idx="42">
                  <c:v>41623</c:v>
                </c:pt>
                <c:pt idx="43">
                  <c:v>44064</c:v>
                </c:pt>
                <c:pt idx="44">
                  <c:v>44136</c:v>
                </c:pt>
                <c:pt idx="45">
                  <c:v>44143</c:v>
                </c:pt>
                <c:pt idx="46">
                  <c:v>46706</c:v>
                </c:pt>
                <c:pt idx="47">
                  <c:v>46713</c:v>
                </c:pt>
                <c:pt idx="48">
                  <c:v>46770</c:v>
                </c:pt>
                <c:pt idx="49">
                  <c:v>49147</c:v>
                </c:pt>
                <c:pt idx="50">
                  <c:v>49154</c:v>
                </c:pt>
                <c:pt idx="51">
                  <c:v>49247</c:v>
                </c:pt>
                <c:pt idx="52">
                  <c:v>51860</c:v>
                </c:pt>
                <c:pt idx="53">
                  <c:v>51946</c:v>
                </c:pt>
                <c:pt idx="54">
                  <c:v>51953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CC-466C-A1F9-ADCFB26D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090368"/>
        <c:axId val="1"/>
      </c:scatterChart>
      <c:valAx>
        <c:axId val="562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090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466725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D93094-0067-2D8A-62EF-1B9626ABD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1" topLeftCell="N55" activePane="bottomRight" state="frozen"/>
      <selection pane="topRight" activeCell="N1" sqref="N1"/>
      <selection pane="bottomLeft" activeCell="A22" sqref="A22"/>
      <selection pane="bottomRight" activeCell="F7" sqref="F7"/>
    </sheetView>
  </sheetViews>
  <sheetFormatPr defaultColWidth="10.28515625" defaultRowHeight="12.75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43</v>
      </c>
      <c r="F1" s="31" t="s">
        <v>41</v>
      </c>
      <c r="G1" s="32">
        <v>0</v>
      </c>
      <c r="H1" s="40"/>
      <c r="I1" s="33" t="s">
        <v>13</v>
      </c>
      <c r="J1" s="34" t="s">
        <v>41</v>
      </c>
      <c r="K1" s="35">
        <v>19.135460000000002</v>
      </c>
      <c r="L1" s="36">
        <v>12.180400000000001</v>
      </c>
      <c r="M1" s="37">
        <v>52500.114000000001</v>
      </c>
      <c r="N1" s="37">
        <v>0.1396907</v>
      </c>
      <c r="O1" s="33" t="s">
        <v>42</v>
      </c>
    </row>
    <row r="2" spans="1:15">
      <c r="A2" t="s">
        <v>23</v>
      </c>
      <c r="B2" t="s">
        <v>42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45902.700900000003</v>
      </c>
      <c r="D4" s="28">
        <v>0.13968993800000001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52500.114000000001</v>
      </c>
      <c r="D7" s="33" t="s">
        <v>44</v>
      </c>
    </row>
    <row r="8" spans="1:15">
      <c r="A8" t="s">
        <v>3</v>
      </c>
      <c r="C8" s="8">
        <v>0.1396907</v>
      </c>
      <c r="D8" s="29" t="s">
        <v>44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-9.3678147419449312E-3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-3.0873861546908579E-7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59757.439529387972</v>
      </c>
      <c r="E15" s="14" t="s">
        <v>34</v>
      </c>
      <c r="F15" s="38">
        <v>1</v>
      </c>
    </row>
    <row r="16" spans="1:15">
      <c r="A16" s="16" t="s">
        <v>4</v>
      </c>
      <c r="B16" s="10"/>
      <c r="C16" s="17">
        <f ca="1">+C8+C12</f>
        <v>0.13969039126138452</v>
      </c>
      <c r="E16" s="14" t="s">
        <v>30</v>
      </c>
      <c r="F16" s="39">
        <f ca="1">NOW()+15018.5+$C$5/24</f>
        <v>60320.739316087958</v>
      </c>
    </row>
    <row r="17" spans="1:18" ht="13.5" thickBot="1">
      <c r="A17" s="14" t="s">
        <v>27</v>
      </c>
      <c r="B17" s="10"/>
      <c r="C17" s="10">
        <f>COUNT(C21:C2191)</f>
        <v>55</v>
      </c>
      <c r="E17" s="14" t="s">
        <v>35</v>
      </c>
      <c r="F17" s="15">
        <f ca="1">ROUND(2*(F16-$C$7)/$C$8,0)/2+F15</f>
        <v>55986.5</v>
      </c>
    </row>
    <row r="18" spans="1:18" ht="14.25" thickTop="1" thickBot="1">
      <c r="A18" s="16" t="s">
        <v>5</v>
      </c>
      <c r="B18" s="10"/>
      <c r="C18" s="19">
        <f ca="1">+C15</f>
        <v>59757.439529387972</v>
      </c>
      <c r="D18" s="20">
        <f ca="1">+C16</f>
        <v>0.13969039126138452</v>
      </c>
      <c r="E18" s="14" t="s">
        <v>36</v>
      </c>
      <c r="F18" s="23">
        <f ca="1">ROUND(2*(F16-$C$15)/$C$16,0)/2+F15</f>
        <v>4033.5</v>
      </c>
    </row>
    <row r="19" spans="1:18" ht="13.5" thickTop="1">
      <c r="E19" s="14" t="s">
        <v>31</v>
      </c>
      <c r="F19" s="18">
        <f ca="1">+$C$15+$C$16*F18-15018.5-$C$5/24</f>
        <v>45302.776555874101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45</v>
      </c>
      <c r="C21" s="8">
        <v>45902.700900000003</v>
      </c>
      <c r="D21" s="8"/>
      <c r="E21">
        <f>+(C21-C$7)/C$8</f>
        <v>-47228.72102437741</v>
      </c>
      <c r="F21">
        <f>ROUND(2*E21,0)/2</f>
        <v>-47228.5</v>
      </c>
      <c r="G21">
        <f>+C21-(C$7+F21*C$8)</f>
        <v>-3.0875049997121096E-2</v>
      </c>
      <c r="J21">
        <f>+G21</f>
        <v>-3.0875049997121096E-2</v>
      </c>
      <c r="O21">
        <f ca="1">+C$11+C$12*$F21</f>
        <v>5.2134469587367862E-3</v>
      </c>
      <c r="Q21" s="2">
        <f>+C21-15018.5</f>
        <v>30884.200900000003</v>
      </c>
    </row>
    <row r="22" spans="1:18" ht="12" customHeight="1">
      <c r="A22" t="s">
        <v>44</v>
      </c>
      <c r="C22" s="8">
        <v>52500.114000000001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-9.3678147419449312E-3</v>
      </c>
      <c r="Q22" s="2">
        <f>+C22-15018.5</f>
        <v>37481.614000000001</v>
      </c>
    </row>
    <row r="23" spans="1:18" ht="12" customHeight="1">
      <c r="A23" s="41" t="s">
        <v>46</v>
      </c>
      <c r="B23" s="42" t="s">
        <v>47</v>
      </c>
      <c r="C23" s="43">
        <v>56860.541080000003</v>
      </c>
      <c r="D23" s="41">
        <v>2.0000000000000001E-4</v>
      </c>
      <c r="E23">
        <f>+(C23-C$7)/C$8</f>
        <v>31214.870281271418</v>
      </c>
      <c r="F23">
        <f>ROUND(2*E23,0)/2</f>
        <v>31215</v>
      </c>
      <c r="G23">
        <f>+C23-(C$7+F23*C$8)</f>
        <v>-1.8120499997166917E-2</v>
      </c>
      <c r="K23">
        <f>+G23</f>
        <v>-1.8120499997166917E-2</v>
      </c>
      <c r="O23">
        <f ca="1">+C$11+C$12*$F23</f>
        <v>-1.9005090623812445E-2</v>
      </c>
      <c r="Q23" s="2">
        <f>+C23-15018.5</f>
        <v>41842.041080000003</v>
      </c>
    </row>
    <row r="24" spans="1:18" ht="12" customHeight="1">
      <c r="A24" s="44" t="s">
        <v>48</v>
      </c>
      <c r="B24" s="45" t="s">
        <v>47</v>
      </c>
      <c r="C24" s="46">
        <v>54272.504370000213</v>
      </c>
      <c r="D24" s="47">
        <v>1.8000000000000001E-4</v>
      </c>
      <c r="E24">
        <f t="shared" ref="E24:E75" si="0">+(C24-C$7)/C$8</f>
        <v>12687.96254868944</v>
      </c>
      <c r="F24">
        <f t="shared" ref="F24:F75" si="1">ROUND(2*E24,0)/2</f>
        <v>12688</v>
      </c>
      <c r="G24">
        <f t="shared" ref="G24:G75" si="2">+C24-(C$7+F24*C$8)</f>
        <v>-5.2315997891128063E-3</v>
      </c>
      <c r="K24">
        <f t="shared" ref="K24:K75" si="3">+G24</f>
        <v>-5.2315997891128063E-3</v>
      </c>
      <c r="O24">
        <f t="shared" ref="O24:O75" ca="1" si="4">+C$11+C$12*$F24</f>
        <v>-1.3285090295016691E-2</v>
      </c>
      <c r="Q24" s="2">
        <f t="shared" ref="Q24:Q75" si="5">+C24-15018.5</f>
        <v>39254.004370000213</v>
      </c>
    </row>
    <row r="25" spans="1:18" ht="12" customHeight="1">
      <c r="A25" s="44" t="s">
        <v>48</v>
      </c>
      <c r="B25" s="45" t="s">
        <v>47</v>
      </c>
      <c r="C25" s="46">
        <v>54306.448650000151</v>
      </c>
      <c r="D25" s="47">
        <v>2.7E-4</v>
      </c>
      <c r="E25">
        <f t="shared" si="0"/>
        <v>12930.958539116418</v>
      </c>
      <c r="F25">
        <f t="shared" si="1"/>
        <v>12931</v>
      </c>
      <c r="G25">
        <f t="shared" si="2"/>
        <v>-5.7916998484870419E-3</v>
      </c>
      <c r="K25">
        <f t="shared" si="3"/>
        <v>-5.7916998484870419E-3</v>
      </c>
      <c r="O25">
        <f t="shared" ca="1" si="4"/>
        <v>-1.3360113778575679E-2</v>
      </c>
      <c r="Q25" s="2">
        <f t="shared" si="5"/>
        <v>39287.948650000151</v>
      </c>
    </row>
    <row r="26" spans="1:18" ht="12" customHeight="1">
      <c r="A26" s="44" t="s">
        <v>48</v>
      </c>
      <c r="B26" s="45" t="s">
        <v>47</v>
      </c>
      <c r="C26" s="46">
        <v>54313.432620000094</v>
      </c>
      <c r="D26" s="47">
        <v>7.2000000000000005E-4</v>
      </c>
      <c r="E26">
        <f t="shared" si="0"/>
        <v>12980.954494465936</v>
      </c>
      <c r="F26">
        <f t="shared" si="1"/>
        <v>12981</v>
      </c>
      <c r="G26">
        <f t="shared" si="2"/>
        <v>-6.3566999087925069E-3</v>
      </c>
      <c r="K26">
        <f t="shared" si="3"/>
        <v>-6.3566999087925069E-3</v>
      </c>
      <c r="O26">
        <f t="shared" ca="1" si="4"/>
        <v>-1.3375550709349135E-2</v>
      </c>
      <c r="Q26" s="2">
        <f t="shared" si="5"/>
        <v>39294.932620000094</v>
      </c>
    </row>
    <row r="27" spans="1:18" ht="12" customHeight="1">
      <c r="A27" s="44" t="s">
        <v>48</v>
      </c>
      <c r="B27" s="45" t="s">
        <v>47</v>
      </c>
      <c r="C27" s="46">
        <v>54651.483299999963</v>
      </c>
      <c r="D27" s="47">
        <v>4.8000000000000001E-4</v>
      </c>
      <c r="E27">
        <f t="shared" si="0"/>
        <v>15400.948667305425</v>
      </c>
      <c r="F27">
        <f t="shared" si="1"/>
        <v>15401</v>
      </c>
      <c r="G27">
        <f t="shared" si="2"/>
        <v>-7.1707000388414599E-3</v>
      </c>
      <c r="K27">
        <f t="shared" si="3"/>
        <v>-7.1707000388414599E-3</v>
      </c>
      <c r="O27">
        <f t="shared" ca="1" si="4"/>
        <v>-1.4122698158784322E-2</v>
      </c>
      <c r="Q27" s="2">
        <f t="shared" si="5"/>
        <v>39632.983299999963</v>
      </c>
    </row>
    <row r="28" spans="1:18" ht="12" customHeight="1">
      <c r="A28" s="44" t="s">
        <v>48</v>
      </c>
      <c r="B28" s="45" t="s">
        <v>47</v>
      </c>
      <c r="C28" s="46">
        <v>54670.481000000145</v>
      </c>
      <c r="D28" s="47">
        <v>4.6000000000000001E-4</v>
      </c>
      <c r="E28">
        <f t="shared" si="0"/>
        <v>15536.946983586909</v>
      </c>
      <c r="F28">
        <f t="shared" si="1"/>
        <v>15537</v>
      </c>
      <c r="G28">
        <f t="shared" si="2"/>
        <v>-7.4058998579857871E-3</v>
      </c>
      <c r="K28">
        <f t="shared" si="3"/>
        <v>-7.4058998579857871E-3</v>
      </c>
      <c r="O28">
        <f t="shared" ca="1" si="4"/>
        <v>-1.4164686610488118E-2</v>
      </c>
      <c r="Q28" s="2">
        <f t="shared" si="5"/>
        <v>39651.981000000145</v>
      </c>
    </row>
    <row r="29" spans="1:18" ht="12" customHeight="1">
      <c r="A29" s="44" t="s">
        <v>48</v>
      </c>
      <c r="B29" s="45" t="s">
        <v>47</v>
      </c>
      <c r="C29" s="46">
        <v>54810.310969999991</v>
      </c>
      <c r="D29" s="47">
        <v>8.1999999999999998E-4</v>
      </c>
      <c r="E29">
        <f t="shared" si="0"/>
        <v>16537.943971932204</v>
      </c>
      <c r="F29">
        <f t="shared" si="1"/>
        <v>16538</v>
      </c>
      <c r="G29">
        <f t="shared" si="2"/>
        <v>-7.8266000127769075E-3</v>
      </c>
      <c r="K29">
        <f t="shared" si="3"/>
        <v>-7.8266000127769075E-3</v>
      </c>
      <c r="O29">
        <f t="shared" ca="1" si="4"/>
        <v>-1.4473733964572671E-2</v>
      </c>
      <c r="Q29" s="2">
        <f t="shared" si="5"/>
        <v>39791.810969999991</v>
      </c>
    </row>
    <row r="30" spans="1:18" ht="12" customHeight="1">
      <c r="A30" s="44" t="s">
        <v>48</v>
      </c>
      <c r="B30" s="45" t="s">
        <v>47</v>
      </c>
      <c r="C30" s="46">
        <v>55004.479520000052</v>
      </c>
      <c r="D30" s="47">
        <v>2.9E-4</v>
      </c>
      <c r="E30">
        <f t="shared" si="0"/>
        <v>17927.93306927412</v>
      </c>
      <c r="F30">
        <f t="shared" si="1"/>
        <v>17928</v>
      </c>
      <c r="G30">
        <f t="shared" si="2"/>
        <v>-9.3495999462902546E-3</v>
      </c>
      <c r="K30">
        <f t="shared" si="3"/>
        <v>-9.3495999462902546E-3</v>
      </c>
      <c r="O30">
        <f t="shared" ca="1" si="4"/>
        <v>-1.4902880640074702E-2</v>
      </c>
      <c r="Q30" s="2">
        <f t="shared" si="5"/>
        <v>39985.979520000052</v>
      </c>
    </row>
    <row r="31" spans="1:18" ht="12" customHeight="1">
      <c r="A31" s="44" t="s">
        <v>48</v>
      </c>
      <c r="B31" s="45" t="s">
        <v>47</v>
      </c>
      <c r="C31" s="46">
        <v>55006.43479999993</v>
      </c>
      <c r="D31" s="47">
        <v>4.8999999999999998E-4</v>
      </c>
      <c r="E31">
        <f t="shared" si="0"/>
        <v>17941.93027882263</v>
      </c>
      <c r="F31">
        <f t="shared" si="1"/>
        <v>17942</v>
      </c>
      <c r="G31">
        <f t="shared" si="2"/>
        <v>-9.7394000695203431E-3</v>
      </c>
      <c r="K31">
        <f t="shared" si="3"/>
        <v>-9.7394000695203431E-3</v>
      </c>
      <c r="O31">
        <f t="shared" ca="1" si="4"/>
        <v>-1.4907202980691269E-2</v>
      </c>
      <c r="Q31" s="2">
        <f t="shared" si="5"/>
        <v>39987.93479999993</v>
      </c>
    </row>
    <row r="32" spans="1:18" ht="12" customHeight="1">
      <c r="A32" s="44" t="s">
        <v>48</v>
      </c>
      <c r="B32" s="45" t="s">
        <v>47</v>
      </c>
      <c r="C32" s="46">
        <v>55038.42351000011</v>
      </c>
      <c r="D32" s="47">
        <v>5.5000000000000003E-4</v>
      </c>
      <c r="E32">
        <f t="shared" si="0"/>
        <v>18170.926983686877</v>
      </c>
      <c r="F32">
        <f t="shared" si="1"/>
        <v>18171</v>
      </c>
      <c r="G32">
        <f t="shared" si="2"/>
        <v>-1.0199699892837089E-2</v>
      </c>
      <c r="K32">
        <f t="shared" si="3"/>
        <v>-1.0199699892837089E-2</v>
      </c>
      <c r="O32">
        <f t="shared" ca="1" si="4"/>
        <v>-1.497790412363369E-2</v>
      </c>
      <c r="Q32" s="2">
        <f t="shared" si="5"/>
        <v>40019.92351000011</v>
      </c>
    </row>
    <row r="33" spans="1:17" ht="12" customHeight="1">
      <c r="A33" s="44" t="s">
        <v>48</v>
      </c>
      <c r="B33" s="45" t="s">
        <v>47</v>
      </c>
      <c r="C33" s="46">
        <v>55052.392930000089</v>
      </c>
      <c r="D33" s="47">
        <v>6.9999999999999999E-4</v>
      </c>
      <c r="E33">
        <f t="shared" si="0"/>
        <v>18270.929489222173</v>
      </c>
      <c r="F33">
        <f t="shared" si="1"/>
        <v>18271</v>
      </c>
      <c r="G33">
        <f t="shared" si="2"/>
        <v>-9.8496999125927687E-3</v>
      </c>
      <c r="K33">
        <f t="shared" si="3"/>
        <v>-9.8496999125927687E-3</v>
      </c>
      <c r="O33">
        <f t="shared" ca="1" si="4"/>
        <v>-1.5008777985180598E-2</v>
      </c>
      <c r="Q33" s="2">
        <f t="shared" si="5"/>
        <v>40033.892930000089</v>
      </c>
    </row>
    <row r="34" spans="1:17" ht="12" customHeight="1">
      <c r="A34" s="44" t="s">
        <v>48</v>
      </c>
      <c r="B34" s="45" t="s">
        <v>47</v>
      </c>
      <c r="C34" s="46">
        <v>55463.36183999991</v>
      </c>
      <c r="D34" s="47">
        <v>4.6999999999999999E-4</v>
      </c>
      <c r="E34">
        <f t="shared" si="0"/>
        <v>21212.921404215951</v>
      </c>
      <c r="F34">
        <f t="shared" si="1"/>
        <v>21213</v>
      </c>
      <c r="G34">
        <f t="shared" si="2"/>
        <v>-1.0979100094118621E-2</v>
      </c>
      <c r="K34">
        <f t="shared" si="3"/>
        <v>-1.0979100094118621E-2</v>
      </c>
      <c r="O34">
        <f t="shared" ca="1" si="4"/>
        <v>-1.591708699189065E-2</v>
      </c>
      <c r="Q34" s="2">
        <f t="shared" si="5"/>
        <v>40444.86183999991</v>
      </c>
    </row>
    <row r="35" spans="1:17" ht="12" customHeight="1">
      <c r="A35" s="44" t="s">
        <v>48</v>
      </c>
      <c r="B35" s="45" t="s">
        <v>47</v>
      </c>
      <c r="C35" s="46">
        <v>55464.339780000038</v>
      </c>
      <c r="D35" s="47">
        <v>3.6000000000000002E-4</v>
      </c>
      <c r="E35">
        <f t="shared" si="0"/>
        <v>21219.922156593366</v>
      </c>
      <c r="F35">
        <f t="shared" si="1"/>
        <v>21220</v>
      </c>
      <c r="G35">
        <f t="shared" si="2"/>
        <v>-1.0873999963223469E-2</v>
      </c>
      <c r="K35">
        <f t="shared" si="3"/>
        <v>-1.0873999963223469E-2</v>
      </c>
      <c r="O35">
        <f t="shared" ca="1" si="4"/>
        <v>-1.5919248162198932E-2</v>
      </c>
      <c r="Q35" s="2">
        <f t="shared" si="5"/>
        <v>40445.839780000038</v>
      </c>
    </row>
    <row r="36" spans="1:17" ht="12" customHeight="1">
      <c r="A36" s="44" t="s">
        <v>48</v>
      </c>
      <c r="B36" s="45" t="s">
        <v>47</v>
      </c>
      <c r="C36" s="46">
        <v>55490.321430000011</v>
      </c>
      <c r="D36" s="47">
        <v>2.5999999999999998E-4</v>
      </c>
      <c r="E36">
        <f t="shared" si="0"/>
        <v>21405.916285049825</v>
      </c>
      <c r="F36">
        <f t="shared" si="1"/>
        <v>21406</v>
      </c>
      <c r="G36">
        <f t="shared" si="2"/>
        <v>-1.1694199987687171E-2</v>
      </c>
      <c r="K36">
        <f t="shared" si="3"/>
        <v>-1.1694199987687171E-2</v>
      </c>
      <c r="O36">
        <f t="shared" ca="1" si="4"/>
        <v>-1.5976673544676183E-2</v>
      </c>
      <c r="Q36" s="2">
        <f t="shared" si="5"/>
        <v>40471.821430000011</v>
      </c>
    </row>
    <row r="37" spans="1:17" ht="12" customHeight="1">
      <c r="A37" s="44" t="s">
        <v>48</v>
      </c>
      <c r="B37" s="45" t="s">
        <v>47</v>
      </c>
      <c r="C37" s="46">
        <v>55777.384680000134</v>
      </c>
      <c r="D37" s="47">
        <v>4.0000000000000002E-4</v>
      </c>
      <c r="E37">
        <f t="shared" si="0"/>
        <v>23460.908134901838</v>
      </c>
      <c r="F37">
        <f t="shared" si="1"/>
        <v>23461</v>
      </c>
      <c r="G37">
        <f t="shared" si="2"/>
        <v>-1.2832699867431074E-2</v>
      </c>
      <c r="K37">
        <f t="shared" si="3"/>
        <v>-1.2832699867431074E-2</v>
      </c>
      <c r="O37">
        <f t="shared" ca="1" si="4"/>
        <v>-1.6611131399465153E-2</v>
      </c>
      <c r="Q37" s="2">
        <f t="shared" si="5"/>
        <v>40758.884680000134</v>
      </c>
    </row>
    <row r="38" spans="1:17" ht="12" customHeight="1">
      <c r="A38" s="44" t="s">
        <v>48</v>
      </c>
      <c r="B38" s="45" t="s">
        <v>47</v>
      </c>
      <c r="C38" s="46">
        <v>55783.39086999977</v>
      </c>
      <c r="D38" s="47">
        <v>4.0000000000000002E-4</v>
      </c>
      <c r="E38">
        <f t="shared" si="0"/>
        <v>23503.904483260292</v>
      </c>
      <c r="F38">
        <f t="shared" si="1"/>
        <v>23504</v>
      </c>
      <c r="G38">
        <f t="shared" si="2"/>
        <v>-1.3342800230020657E-2</v>
      </c>
      <c r="K38">
        <f t="shared" si="3"/>
        <v>-1.3342800230020657E-2</v>
      </c>
      <c r="O38">
        <f t="shared" ca="1" si="4"/>
        <v>-1.6624407159930323E-2</v>
      </c>
      <c r="Q38" s="2">
        <f t="shared" si="5"/>
        <v>40764.89086999977</v>
      </c>
    </row>
    <row r="39" spans="1:17" ht="12" customHeight="1">
      <c r="A39" s="44" t="s">
        <v>48</v>
      </c>
      <c r="B39" s="45" t="s">
        <v>47</v>
      </c>
      <c r="C39" s="46">
        <v>55903.245459999889</v>
      </c>
      <c r="D39" s="47">
        <v>4.6999999999999999E-4</v>
      </c>
      <c r="E39">
        <f t="shared" si="0"/>
        <v>24361.904264205761</v>
      </c>
      <c r="F39">
        <f t="shared" si="1"/>
        <v>24362</v>
      </c>
      <c r="G39">
        <f t="shared" si="2"/>
        <v>-1.3373400113778189E-2</v>
      </c>
      <c r="K39">
        <f t="shared" si="3"/>
        <v>-1.3373400113778189E-2</v>
      </c>
      <c r="O39">
        <f t="shared" ca="1" si="4"/>
        <v>-1.6889304892002799E-2</v>
      </c>
      <c r="Q39" s="2">
        <f t="shared" si="5"/>
        <v>40884.745459999889</v>
      </c>
    </row>
    <row r="40" spans="1:17" ht="12" customHeight="1">
      <c r="A40" s="44" t="s">
        <v>48</v>
      </c>
      <c r="B40" s="45" t="s">
        <v>47</v>
      </c>
      <c r="C40" s="46">
        <v>56131.498660000041</v>
      </c>
      <c r="D40" s="47">
        <v>4.2000000000000002E-4</v>
      </c>
      <c r="E40">
        <f t="shared" si="0"/>
        <v>25995.894214862117</v>
      </c>
      <c r="F40">
        <f t="shared" si="1"/>
        <v>25996</v>
      </c>
      <c r="G40">
        <f t="shared" si="2"/>
        <v>-1.4777199961827137E-2</v>
      </c>
      <c r="K40">
        <f t="shared" si="3"/>
        <v>-1.4777199961827137E-2</v>
      </c>
      <c r="O40">
        <f t="shared" ca="1" si="4"/>
        <v>-1.7393783789679283E-2</v>
      </c>
      <c r="Q40" s="2">
        <f t="shared" si="5"/>
        <v>41112.998660000041</v>
      </c>
    </row>
    <row r="41" spans="1:17" ht="12" customHeight="1">
      <c r="A41" s="44" t="s">
        <v>48</v>
      </c>
      <c r="B41" s="45" t="s">
        <v>47</v>
      </c>
      <c r="C41" s="46">
        <v>56149.519030000083</v>
      </c>
      <c r="D41" s="47">
        <v>3.5E-4</v>
      </c>
      <c r="E41">
        <f t="shared" si="0"/>
        <v>26124.896145556446</v>
      </c>
      <c r="F41">
        <f t="shared" si="1"/>
        <v>26125</v>
      </c>
      <c r="G41">
        <f t="shared" si="2"/>
        <v>-1.4507499916362576E-2</v>
      </c>
      <c r="K41">
        <f t="shared" si="3"/>
        <v>-1.4507499916362576E-2</v>
      </c>
      <c r="O41">
        <f t="shared" ca="1" si="4"/>
        <v>-1.7433611071074797E-2</v>
      </c>
      <c r="Q41" s="2">
        <f t="shared" si="5"/>
        <v>41131.019030000083</v>
      </c>
    </row>
    <row r="42" spans="1:17" ht="12" customHeight="1">
      <c r="A42" s="44" t="s">
        <v>48</v>
      </c>
      <c r="B42" s="45" t="s">
        <v>47</v>
      </c>
      <c r="C42" s="46">
        <v>56150.496600000188</v>
      </c>
      <c r="D42" s="47">
        <v>2.3000000000000001E-4</v>
      </c>
      <c r="E42">
        <f t="shared" si="0"/>
        <v>26131.894249224795</v>
      </c>
      <c r="F42">
        <f t="shared" si="1"/>
        <v>26132</v>
      </c>
      <c r="G42">
        <f t="shared" si="2"/>
        <v>-1.4772399816138204E-2</v>
      </c>
      <c r="K42">
        <f t="shared" si="3"/>
        <v>-1.4772399816138204E-2</v>
      </c>
      <c r="O42">
        <f t="shared" ca="1" si="4"/>
        <v>-1.7435772241383082E-2</v>
      </c>
      <c r="Q42" s="2">
        <f t="shared" si="5"/>
        <v>41131.996600000188</v>
      </c>
    </row>
    <row r="43" spans="1:17" ht="12" customHeight="1">
      <c r="A43" s="44" t="s">
        <v>48</v>
      </c>
      <c r="B43" s="45" t="s">
        <v>47</v>
      </c>
      <c r="C43" s="46">
        <v>56215.312559999991</v>
      </c>
      <c r="D43" s="47">
        <v>6.0999999999999997E-4</v>
      </c>
      <c r="E43">
        <f t="shared" si="0"/>
        <v>26595.890492351959</v>
      </c>
      <c r="F43">
        <f t="shared" si="1"/>
        <v>26596</v>
      </c>
      <c r="G43">
        <f t="shared" si="2"/>
        <v>-1.5297200006898493E-2</v>
      </c>
      <c r="K43">
        <f t="shared" si="3"/>
        <v>-1.5297200006898493E-2</v>
      </c>
      <c r="O43">
        <f t="shared" ca="1" si="4"/>
        <v>-1.7579026958960735E-2</v>
      </c>
      <c r="Q43" s="2">
        <f t="shared" si="5"/>
        <v>41196.812559999991</v>
      </c>
    </row>
    <row r="44" spans="1:17" ht="12" customHeight="1">
      <c r="A44" s="44" t="s">
        <v>48</v>
      </c>
      <c r="B44" s="45" t="s">
        <v>47</v>
      </c>
      <c r="C44" s="46">
        <v>56446.499950000085</v>
      </c>
      <c r="D44" s="47">
        <v>6.4000000000000005E-4</v>
      </c>
      <c r="E44">
        <f t="shared" si="0"/>
        <v>28250.885348846299</v>
      </c>
      <c r="F44">
        <f t="shared" si="1"/>
        <v>28251</v>
      </c>
      <c r="G44">
        <f t="shared" si="2"/>
        <v>-1.6015699919080362E-2</v>
      </c>
      <c r="K44">
        <f t="shared" si="3"/>
        <v>-1.6015699919080362E-2</v>
      </c>
      <c r="O44">
        <f t="shared" ca="1" si="4"/>
        <v>-1.8089989367562072E-2</v>
      </c>
      <c r="Q44" s="2">
        <f t="shared" si="5"/>
        <v>41427.999950000085</v>
      </c>
    </row>
    <row r="45" spans="1:17" ht="12" customHeight="1">
      <c r="A45" s="44" t="s">
        <v>48</v>
      </c>
      <c r="B45" s="45" t="s">
        <v>47</v>
      </c>
      <c r="C45" s="46">
        <v>56453.484649999999</v>
      </c>
      <c r="D45" s="47">
        <v>5.5999999999999995E-4</v>
      </c>
      <c r="E45">
        <f t="shared" si="0"/>
        <v>28300.886530026673</v>
      </c>
      <c r="F45">
        <f t="shared" si="1"/>
        <v>28301</v>
      </c>
      <c r="G45">
        <f t="shared" si="2"/>
        <v>-1.5850700001465157E-2</v>
      </c>
      <c r="K45">
        <f t="shared" si="3"/>
        <v>-1.5850700001465157E-2</v>
      </c>
      <c r="O45">
        <f t="shared" ca="1" si="4"/>
        <v>-1.8105426298335527E-2</v>
      </c>
      <c r="Q45" s="2">
        <f t="shared" si="5"/>
        <v>41434.984649999999</v>
      </c>
    </row>
    <row r="46" spans="1:17" ht="12" customHeight="1">
      <c r="A46" s="44" t="s">
        <v>48</v>
      </c>
      <c r="B46" s="45" t="s">
        <v>47</v>
      </c>
      <c r="C46" s="46">
        <v>56478.488659999799</v>
      </c>
      <c r="D46" s="47">
        <v>2.5000000000000001E-4</v>
      </c>
      <c r="E46">
        <f t="shared" si="0"/>
        <v>28479.88205370721</v>
      </c>
      <c r="F46">
        <f t="shared" si="1"/>
        <v>28480</v>
      </c>
      <c r="G46">
        <f t="shared" si="2"/>
        <v>-1.6476000200782437E-2</v>
      </c>
      <c r="K46">
        <f t="shared" si="3"/>
        <v>-1.6476000200782437E-2</v>
      </c>
      <c r="O46">
        <f t="shared" ca="1" si="4"/>
        <v>-1.8160690510504493E-2</v>
      </c>
      <c r="Q46" s="2">
        <f t="shared" si="5"/>
        <v>41459.988659999799</v>
      </c>
    </row>
    <row r="47" spans="1:17" ht="12" customHeight="1">
      <c r="A47" s="44" t="s">
        <v>48</v>
      </c>
      <c r="B47" s="45" t="s">
        <v>47</v>
      </c>
      <c r="C47" s="46">
        <v>56838.47024000017</v>
      </c>
      <c r="D47" s="47">
        <v>2.5000000000000001E-4</v>
      </c>
      <c r="E47">
        <f t="shared" si="0"/>
        <v>31056.8723615829</v>
      </c>
      <c r="F47">
        <f t="shared" si="1"/>
        <v>31057</v>
      </c>
      <c r="G47">
        <f t="shared" si="2"/>
        <v>-1.7829899828939233E-2</v>
      </c>
      <c r="K47">
        <f t="shared" si="3"/>
        <v>-1.7829899828939233E-2</v>
      </c>
      <c r="O47">
        <f t="shared" ca="1" si="4"/>
        <v>-1.8956309922568328E-2</v>
      </c>
      <c r="Q47" s="2">
        <f t="shared" si="5"/>
        <v>41819.97024000017</v>
      </c>
    </row>
    <row r="48" spans="1:17" ht="12" customHeight="1">
      <c r="A48" s="44" t="s">
        <v>48</v>
      </c>
      <c r="B48" s="45" t="s">
        <v>47</v>
      </c>
      <c r="C48" s="46">
        <v>56845.454849999864</v>
      </c>
      <c r="D48" s="47">
        <v>2.3000000000000001E-4</v>
      </c>
      <c r="E48">
        <f t="shared" si="0"/>
        <v>31106.872898481161</v>
      </c>
      <c r="F48">
        <f t="shared" si="1"/>
        <v>31107</v>
      </c>
      <c r="G48">
        <f t="shared" si="2"/>
        <v>-1.7754900138243102E-2</v>
      </c>
      <c r="K48">
        <f t="shared" si="3"/>
        <v>-1.7754900138243102E-2</v>
      </c>
      <c r="O48">
        <f t="shared" ca="1" si="4"/>
        <v>-1.8971746853341784E-2</v>
      </c>
      <c r="Q48" s="2">
        <f t="shared" si="5"/>
        <v>41826.954849999864</v>
      </c>
    </row>
    <row r="49" spans="1:17" ht="12" customHeight="1">
      <c r="A49" s="44" t="s">
        <v>48</v>
      </c>
      <c r="B49" s="45" t="s">
        <v>47</v>
      </c>
      <c r="C49" s="46">
        <v>56895.46344000008</v>
      </c>
      <c r="D49" s="47">
        <v>3.3E-4</v>
      </c>
      <c r="E49">
        <f t="shared" si="0"/>
        <v>31464.868026290071</v>
      </c>
      <c r="F49">
        <f t="shared" si="1"/>
        <v>31465</v>
      </c>
      <c r="G49">
        <f t="shared" si="2"/>
        <v>-1.8435499921906739E-2</v>
      </c>
      <c r="K49">
        <f t="shared" si="3"/>
        <v>-1.8435499921906739E-2</v>
      </c>
      <c r="O49">
        <f t="shared" ca="1" si="4"/>
        <v>-1.9082275277679715E-2</v>
      </c>
      <c r="Q49" s="2">
        <f t="shared" si="5"/>
        <v>41876.96344000008</v>
      </c>
    </row>
    <row r="50" spans="1:17" ht="12" customHeight="1">
      <c r="A50" s="44" t="s">
        <v>48</v>
      </c>
      <c r="B50" s="45" t="s">
        <v>47</v>
      </c>
      <c r="C50" s="46">
        <v>57177.497659999877</v>
      </c>
      <c r="D50" s="47">
        <v>3.5E-4</v>
      </c>
      <c r="E50">
        <f t="shared" si="0"/>
        <v>33483.858696390496</v>
      </c>
      <c r="F50">
        <f t="shared" si="1"/>
        <v>33484</v>
      </c>
      <c r="G50">
        <f t="shared" si="2"/>
        <v>-1.9738800125196576E-2</v>
      </c>
      <c r="K50">
        <f t="shared" si="3"/>
        <v>-1.9738800125196576E-2</v>
      </c>
      <c r="O50">
        <f t="shared" ca="1" si="4"/>
        <v>-1.9705618542311801E-2</v>
      </c>
      <c r="Q50" s="2">
        <f t="shared" si="5"/>
        <v>42158.997659999877</v>
      </c>
    </row>
    <row r="51" spans="1:17" ht="12" customHeight="1">
      <c r="A51" s="44" t="s">
        <v>48</v>
      </c>
      <c r="B51" s="45" t="s">
        <v>47</v>
      </c>
      <c r="C51" s="46">
        <v>57184.481500000227</v>
      </c>
      <c r="D51" s="47">
        <v>4.2000000000000002E-4</v>
      </c>
      <c r="E51">
        <f t="shared" si="0"/>
        <v>33533.853721115476</v>
      </c>
      <c r="F51">
        <f t="shared" si="1"/>
        <v>33534</v>
      </c>
      <c r="G51">
        <f t="shared" si="2"/>
        <v>-2.043379977112636E-2</v>
      </c>
      <c r="K51">
        <f t="shared" si="3"/>
        <v>-2.043379977112636E-2</v>
      </c>
      <c r="O51">
        <f t="shared" ca="1" si="4"/>
        <v>-1.9721055473085253E-2</v>
      </c>
      <c r="Q51" s="2">
        <f t="shared" si="5"/>
        <v>42165.981500000227</v>
      </c>
    </row>
    <row r="52" spans="1:17" ht="12" customHeight="1">
      <c r="A52" s="44" t="s">
        <v>48</v>
      </c>
      <c r="B52" s="45" t="s">
        <v>47</v>
      </c>
      <c r="C52" s="46">
        <v>57203.479710000101</v>
      </c>
      <c r="D52" s="47">
        <v>2.5999999999999998E-4</v>
      </c>
      <c r="E52">
        <f t="shared" si="0"/>
        <v>33669.855688317832</v>
      </c>
      <c r="F52">
        <f t="shared" si="1"/>
        <v>33670</v>
      </c>
      <c r="G52">
        <f t="shared" si="2"/>
        <v>-2.0158999897830654E-2</v>
      </c>
      <c r="K52">
        <f t="shared" si="3"/>
        <v>-2.0158999897830654E-2</v>
      </c>
      <c r="O52">
        <f t="shared" ca="1" si="4"/>
        <v>-1.9763043924789052E-2</v>
      </c>
      <c r="Q52" s="2">
        <f t="shared" si="5"/>
        <v>42184.979710000101</v>
      </c>
    </row>
    <row r="53" spans="1:17" ht="12" customHeight="1">
      <c r="A53" s="44" t="s">
        <v>48</v>
      </c>
      <c r="B53" s="45" t="s">
        <v>47</v>
      </c>
      <c r="C53" s="46">
        <v>57293.301010000054</v>
      </c>
      <c r="D53" s="47">
        <v>4.2000000000000002E-4</v>
      </c>
      <c r="E53">
        <f t="shared" si="0"/>
        <v>34312.856976162708</v>
      </c>
      <c r="F53">
        <f t="shared" si="1"/>
        <v>34313</v>
      </c>
      <c r="G53">
        <f t="shared" si="2"/>
        <v>-1.9979099946795031E-2</v>
      </c>
      <c r="K53">
        <f t="shared" si="3"/>
        <v>-1.9979099946795031E-2</v>
      </c>
      <c r="O53">
        <f t="shared" ca="1" si="4"/>
        <v>-1.9961562854535674E-2</v>
      </c>
      <c r="Q53" s="2">
        <f t="shared" si="5"/>
        <v>42274.801010000054</v>
      </c>
    </row>
    <row r="54" spans="1:17" ht="12" customHeight="1">
      <c r="A54" s="44" t="s">
        <v>48</v>
      </c>
      <c r="B54" s="45" t="s">
        <v>47</v>
      </c>
      <c r="C54" s="46">
        <v>57303.358039999846</v>
      </c>
      <c r="D54" s="47">
        <v>2.7999999999999998E-4</v>
      </c>
      <c r="E54">
        <f t="shared" si="0"/>
        <v>34384.851962226872</v>
      </c>
      <c r="F54">
        <f t="shared" si="1"/>
        <v>34385</v>
      </c>
      <c r="G54">
        <f t="shared" si="2"/>
        <v>-2.0679500157712027E-2</v>
      </c>
      <c r="K54">
        <f t="shared" si="3"/>
        <v>-2.0679500157712027E-2</v>
      </c>
      <c r="O54">
        <f t="shared" ca="1" si="4"/>
        <v>-1.9983792034849446E-2</v>
      </c>
      <c r="Q54" s="2">
        <f t="shared" si="5"/>
        <v>42284.858039999846</v>
      </c>
    </row>
    <row r="55" spans="1:17" ht="12" customHeight="1">
      <c r="A55" s="44" t="s">
        <v>48</v>
      </c>
      <c r="B55" s="45" t="s">
        <v>47</v>
      </c>
      <c r="C55" s="46">
        <v>57563.461360000074</v>
      </c>
      <c r="D55" s="47">
        <v>2.7999999999999998E-4</v>
      </c>
      <c r="E55">
        <f t="shared" si="0"/>
        <v>36246.84649729776</v>
      </c>
      <c r="F55">
        <f t="shared" si="1"/>
        <v>36247</v>
      </c>
      <c r="G55">
        <f t="shared" si="2"/>
        <v>-2.1442899931571446E-2</v>
      </c>
      <c r="K55">
        <f t="shared" si="3"/>
        <v>-2.1442899931571446E-2</v>
      </c>
      <c r="O55">
        <f t="shared" ca="1" si="4"/>
        <v>-2.0558663336852884E-2</v>
      </c>
      <c r="Q55" s="2">
        <f t="shared" si="5"/>
        <v>42544.961360000074</v>
      </c>
    </row>
    <row r="56" spans="1:17" ht="12" customHeight="1">
      <c r="A56" s="44" t="s">
        <v>48</v>
      </c>
      <c r="B56" s="45" t="s">
        <v>47</v>
      </c>
      <c r="C56" s="46">
        <v>57587.487929999828</v>
      </c>
      <c r="D56" s="47">
        <v>2.1000000000000001E-4</v>
      </c>
      <c r="E56">
        <f t="shared" si="0"/>
        <v>36418.844847937813</v>
      </c>
      <c r="F56">
        <f t="shared" si="1"/>
        <v>36419</v>
      </c>
      <c r="G56">
        <f t="shared" si="2"/>
        <v>-2.1673300172551535E-2</v>
      </c>
      <c r="K56">
        <f t="shared" si="3"/>
        <v>-2.1673300172551535E-2</v>
      </c>
      <c r="O56">
        <f t="shared" ca="1" si="4"/>
        <v>-2.0611766378713564E-2</v>
      </c>
      <c r="Q56" s="2">
        <f t="shared" si="5"/>
        <v>42568.987929999828</v>
      </c>
    </row>
    <row r="57" spans="1:17" ht="12" customHeight="1">
      <c r="A57" s="44" t="s">
        <v>48</v>
      </c>
      <c r="B57" s="45" t="s">
        <v>47</v>
      </c>
      <c r="C57" s="46">
        <v>57590.421380000189</v>
      </c>
      <c r="D57" s="47">
        <v>1.9000000000000001E-4</v>
      </c>
      <c r="E57">
        <f t="shared" si="0"/>
        <v>36439.844456361003</v>
      </c>
      <c r="F57">
        <f t="shared" si="1"/>
        <v>36440</v>
      </c>
      <c r="G57">
        <f t="shared" si="2"/>
        <v>-2.1727999810536858E-2</v>
      </c>
      <c r="K57">
        <f t="shared" si="3"/>
        <v>-2.1727999810536858E-2</v>
      </c>
      <c r="O57">
        <f t="shared" ca="1" si="4"/>
        <v>-2.0618249889638417E-2</v>
      </c>
      <c r="Q57" s="2">
        <f t="shared" si="5"/>
        <v>42571.921380000189</v>
      </c>
    </row>
    <row r="58" spans="1:17" ht="12" customHeight="1">
      <c r="A58" s="44" t="s">
        <v>48</v>
      </c>
      <c r="B58" s="45" t="s">
        <v>47</v>
      </c>
      <c r="C58" s="46">
        <v>57960.460380000062</v>
      </c>
      <c r="D58" s="47">
        <v>6.3000000000000003E-4</v>
      </c>
      <c r="E58">
        <f t="shared" si="0"/>
        <v>39088.832542181124</v>
      </c>
      <c r="F58">
        <f t="shared" si="1"/>
        <v>39089</v>
      </c>
      <c r="G58">
        <f t="shared" si="2"/>
        <v>-2.3392299939587247E-2</v>
      </c>
      <c r="K58">
        <f t="shared" si="3"/>
        <v>-2.3392299939587247E-2</v>
      </c>
      <c r="O58">
        <f t="shared" ca="1" si="4"/>
        <v>-2.1436098482016025E-2</v>
      </c>
      <c r="Q58" s="2">
        <f t="shared" si="5"/>
        <v>42941.960380000062</v>
      </c>
    </row>
    <row r="59" spans="1:17" ht="12" customHeight="1">
      <c r="A59" s="44" t="s">
        <v>48</v>
      </c>
      <c r="B59" s="45" t="s">
        <v>47</v>
      </c>
      <c r="C59" s="46">
        <v>57971.495980000123</v>
      </c>
      <c r="D59" s="47">
        <v>2.5000000000000001E-4</v>
      </c>
      <c r="E59">
        <f t="shared" si="0"/>
        <v>39167.832790587505</v>
      </c>
      <c r="F59">
        <f t="shared" si="1"/>
        <v>39168</v>
      </c>
      <c r="G59">
        <f t="shared" si="2"/>
        <v>-2.335759987909114E-2</v>
      </c>
      <c r="K59">
        <f t="shared" si="3"/>
        <v>-2.335759987909114E-2</v>
      </c>
      <c r="O59">
        <f t="shared" ca="1" si="4"/>
        <v>-2.1460488832638083E-2</v>
      </c>
      <c r="Q59" s="2">
        <f t="shared" si="5"/>
        <v>42952.995980000123</v>
      </c>
    </row>
    <row r="60" spans="1:17" ht="12" customHeight="1">
      <c r="A60" s="44" t="s">
        <v>48</v>
      </c>
      <c r="B60" s="45" t="s">
        <v>47</v>
      </c>
      <c r="C60" s="46">
        <v>57978.480560000055</v>
      </c>
      <c r="D60" s="47">
        <v>2.3000000000000001E-4</v>
      </c>
      <c r="E60">
        <f t="shared" si="0"/>
        <v>39217.833112727283</v>
      </c>
      <c r="F60">
        <f t="shared" si="1"/>
        <v>39218</v>
      </c>
      <c r="G60">
        <f t="shared" si="2"/>
        <v>-2.3312599943892565E-2</v>
      </c>
      <c r="K60">
        <f t="shared" si="3"/>
        <v>-2.3312599943892565E-2</v>
      </c>
      <c r="O60">
        <f t="shared" ca="1" si="4"/>
        <v>-2.1475925763411535E-2</v>
      </c>
      <c r="Q60" s="2">
        <f t="shared" si="5"/>
        <v>42959.980560000055</v>
      </c>
    </row>
    <row r="61" spans="1:17" ht="12" customHeight="1">
      <c r="A61" s="44" t="s">
        <v>48</v>
      </c>
      <c r="B61" s="45" t="s">
        <v>47</v>
      </c>
      <c r="C61" s="46">
        <v>58294.459079999942</v>
      </c>
      <c r="D61" s="47">
        <v>5.6999999999999998E-4</v>
      </c>
      <c r="E61">
        <f t="shared" si="0"/>
        <v>41479.819916429231</v>
      </c>
      <c r="F61">
        <f t="shared" si="1"/>
        <v>41480</v>
      </c>
      <c r="G61">
        <f t="shared" si="2"/>
        <v>-2.5156000061542727E-2</v>
      </c>
      <c r="K61">
        <f t="shared" si="3"/>
        <v>-2.5156000061542727E-2</v>
      </c>
      <c r="O61">
        <f t="shared" ca="1" si="4"/>
        <v>-2.2174292511602609E-2</v>
      </c>
      <c r="Q61" s="2">
        <f t="shared" si="5"/>
        <v>43275.959079999942</v>
      </c>
    </row>
    <row r="62" spans="1:17" ht="12" customHeight="1">
      <c r="A62" s="44" t="s">
        <v>48</v>
      </c>
      <c r="B62" s="45" t="s">
        <v>47</v>
      </c>
      <c r="C62" s="46">
        <v>58295.436759999953</v>
      </c>
      <c r="D62" s="47">
        <v>1.8000000000000001E-4</v>
      </c>
      <c r="E62">
        <f t="shared" si="0"/>
        <v>41486.81880755091</v>
      </c>
      <c r="F62">
        <f t="shared" si="1"/>
        <v>41487</v>
      </c>
      <c r="G62">
        <f t="shared" si="2"/>
        <v>-2.5310900047770701E-2</v>
      </c>
      <c r="K62">
        <f t="shared" si="3"/>
        <v>-2.5310900047770701E-2</v>
      </c>
      <c r="O62">
        <f t="shared" ca="1" si="4"/>
        <v>-2.2176453681910895E-2</v>
      </c>
      <c r="Q62" s="2">
        <f t="shared" si="5"/>
        <v>43276.936759999953</v>
      </c>
    </row>
    <row r="63" spans="1:17" ht="12" customHeight="1">
      <c r="A63" s="44" t="s">
        <v>48</v>
      </c>
      <c r="B63" s="45" t="s">
        <v>47</v>
      </c>
      <c r="C63" s="46">
        <v>58314.435159999877</v>
      </c>
      <c r="D63" s="47">
        <v>2.7E-4</v>
      </c>
      <c r="E63">
        <f t="shared" si="0"/>
        <v>41622.822134901435</v>
      </c>
      <c r="F63">
        <f t="shared" si="1"/>
        <v>41623</v>
      </c>
      <c r="G63">
        <f t="shared" si="2"/>
        <v>-2.4846100124705117E-2</v>
      </c>
      <c r="K63">
        <f t="shared" si="3"/>
        <v>-2.4846100124705117E-2</v>
      </c>
      <c r="O63">
        <f t="shared" ca="1" si="4"/>
        <v>-2.2218442133614687E-2</v>
      </c>
      <c r="Q63" s="2">
        <f t="shared" si="5"/>
        <v>43295.935159999877</v>
      </c>
    </row>
    <row r="64" spans="1:17" ht="12" customHeight="1">
      <c r="A64" s="44" t="s">
        <v>48</v>
      </c>
      <c r="B64" s="45" t="s">
        <v>47</v>
      </c>
      <c r="C64" s="46">
        <v>58655.417909999844</v>
      </c>
      <c r="D64" s="47">
        <v>4.4000000000000002E-4</v>
      </c>
      <c r="E64">
        <f t="shared" si="0"/>
        <v>44063.806037193899</v>
      </c>
      <c r="F64">
        <f t="shared" si="1"/>
        <v>44064</v>
      </c>
      <c r="G64">
        <f t="shared" si="2"/>
        <v>-2.7094800156191923E-2</v>
      </c>
      <c r="K64">
        <f t="shared" si="3"/>
        <v>-2.7094800156191923E-2</v>
      </c>
      <c r="O64">
        <f t="shared" ca="1" si="4"/>
        <v>-2.2972073093974726E-2</v>
      </c>
      <c r="Q64" s="2">
        <f t="shared" si="5"/>
        <v>43636.917909999844</v>
      </c>
    </row>
    <row r="65" spans="1:17" ht="12" customHeight="1">
      <c r="A65" s="44" t="s">
        <v>48</v>
      </c>
      <c r="B65" s="45" t="s">
        <v>47</v>
      </c>
      <c r="C65" s="46">
        <v>58665.475889999885</v>
      </c>
      <c r="D65" s="47">
        <v>5.2999999999999998E-4</v>
      </c>
      <c r="E65">
        <f t="shared" si="0"/>
        <v>44135.807823998904</v>
      </c>
      <c r="F65">
        <f t="shared" si="1"/>
        <v>44136</v>
      </c>
      <c r="G65">
        <f t="shared" si="2"/>
        <v>-2.6845200118259527E-2</v>
      </c>
      <c r="K65">
        <f t="shared" si="3"/>
        <v>-2.6845200118259527E-2</v>
      </c>
      <c r="O65">
        <f t="shared" ca="1" si="4"/>
        <v>-2.2994302274288503E-2</v>
      </c>
      <c r="Q65" s="2">
        <f t="shared" si="5"/>
        <v>43646.975889999885</v>
      </c>
    </row>
    <row r="66" spans="1:17" ht="12" customHeight="1">
      <c r="A66" s="44" t="s">
        <v>48</v>
      </c>
      <c r="B66" s="45" t="s">
        <v>47</v>
      </c>
      <c r="C66" s="46">
        <v>58666.453730000183</v>
      </c>
      <c r="D66" s="47">
        <v>2.9999999999999997E-4</v>
      </c>
      <c r="E66">
        <f t="shared" si="0"/>
        <v>44142.807860510264</v>
      </c>
      <c r="F66">
        <f t="shared" si="1"/>
        <v>44143</v>
      </c>
      <c r="G66">
        <f t="shared" si="2"/>
        <v>-2.6840099817491136E-2</v>
      </c>
      <c r="K66">
        <f t="shared" si="3"/>
        <v>-2.6840099817491136E-2</v>
      </c>
      <c r="O66">
        <f t="shared" ca="1" si="4"/>
        <v>-2.2996463444596785E-2</v>
      </c>
      <c r="Q66" s="2">
        <f t="shared" si="5"/>
        <v>43647.953730000183</v>
      </c>
    </row>
    <row r="67" spans="1:17" ht="12" customHeight="1">
      <c r="A67" s="44" t="s">
        <v>48</v>
      </c>
      <c r="B67" s="45" t="s">
        <v>47</v>
      </c>
      <c r="C67" s="46">
        <v>59024.479470000137</v>
      </c>
      <c r="D67" s="47">
        <v>3.2000000000000003E-4</v>
      </c>
      <c r="E67">
        <f t="shared" si="0"/>
        <v>46705.796949976881</v>
      </c>
      <c r="F67">
        <f t="shared" si="1"/>
        <v>46706</v>
      </c>
      <c r="G67">
        <f t="shared" si="2"/>
        <v>-2.836419986851979E-2</v>
      </c>
      <c r="K67">
        <f t="shared" si="3"/>
        <v>-2.836419986851979E-2</v>
      </c>
      <c r="O67">
        <f t="shared" ca="1" si="4"/>
        <v>-2.3787760516044053E-2</v>
      </c>
      <c r="Q67" s="2">
        <f t="shared" si="5"/>
        <v>44005.979470000137</v>
      </c>
    </row>
    <row r="68" spans="1:17" ht="12" customHeight="1">
      <c r="A68" s="44" t="s">
        <v>48</v>
      </c>
      <c r="B68" s="45" t="s">
        <v>47</v>
      </c>
      <c r="C68" s="46">
        <v>59025.457400000188</v>
      </c>
      <c r="D68" s="47">
        <v>3.2000000000000003E-4</v>
      </c>
      <c r="E68">
        <f t="shared" si="0"/>
        <v>46712.797630767025</v>
      </c>
      <c r="F68">
        <f t="shared" si="1"/>
        <v>46713</v>
      </c>
      <c r="G68">
        <f t="shared" si="2"/>
        <v>-2.8269099813769571E-2</v>
      </c>
      <c r="K68">
        <f t="shared" si="3"/>
        <v>-2.8269099813769571E-2</v>
      </c>
      <c r="O68">
        <f t="shared" ca="1" si="4"/>
        <v>-2.3789921686352335E-2</v>
      </c>
      <c r="Q68" s="2">
        <f t="shared" si="5"/>
        <v>44006.957400000188</v>
      </c>
    </row>
    <row r="69" spans="1:17" ht="12" customHeight="1">
      <c r="A69" s="44" t="s">
        <v>48</v>
      </c>
      <c r="B69" s="45" t="s">
        <v>47</v>
      </c>
      <c r="C69" s="46">
        <v>59033.419679999817</v>
      </c>
      <c r="D69" s="47">
        <v>4.0999999999999999E-4</v>
      </c>
      <c r="E69">
        <f t="shared" si="0"/>
        <v>46769.79698719969</v>
      </c>
      <c r="F69">
        <f t="shared" si="1"/>
        <v>46770</v>
      </c>
      <c r="G69">
        <f t="shared" si="2"/>
        <v>-2.8359000185446348E-2</v>
      </c>
      <c r="K69">
        <f t="shared" si="3"/>
        <v>-2.8359000185446348E-2</v>
      </c>
      <c r="O69">
        <f t="shared" ca="1" si="4"/>
        <v>-2.3807519787434075E-2</v>
      </c>
      <c r="Q69" s="2">
        <f t="shared" si="5"/>
        <v>44014.919679999817</v>
      </c>
    </row>
    <row r="70" spans="1:17" ht="12" customHeight="1">
      <c r="A70" s="44" t="s">
        <v>48</v>
      </c>
      <c r="B70" s="45" t="s">
        <v>47</v>
      </c>
      <c r="C70" s="46">
        <v>59365.462040000129</v>
      </c>
      <c r="D70" s="47">
        <v>3.5E-4</v>
      </c>
      <c r="E70">
        <f t="shared" si="0"/>
        <v>49146.779563708449</v>
      </c>
      <c r="F70">
        <f t="shared" si="1"/>
        <v>49147</v>
      </c>
      <c r="G70">
        <f t="shared" si="2"/>
        <v>-3.0792899873631541E-2</v>
      </c>
      <c r="K70">
        <f t="shared" si="3"/>
        <v>-3.0792899873631541E-2</v>
      </c>
      <c r="O70">
        <f t="shared" ca="1" si="4"/>
        <v>-2.4541391476404092E-2</v>
      </c>
      <c r="Q70" s="2">
        <f t="shared" si="5"/>
        <v>44346.962040000129</v>
      </c>
    </row>
    <row r="71" spans="1:17" ht="12" customHeight="1">
      <c r="A71" s="44" t="s">
        <v>48</v>
      </c>
      <c r="B71" s="45" t="s">
        <v>47</v>
      </c>
      <c r="C71" s="46">
        <v>59366.440909999888</v>
      </c>
      <c r="D71" s="47">
        <v>3.1E-4</v>
      </c>
      <c r="E71">
        <f t="shared" si="0"/>
        <v>49153.786973648836</v>
      </c>
      <c r="F71">
        <f t="shared" si="1"/>
        <v>49154</v>
      </c>
      <c r="G71">
        <f t="shared" si="2"/>
        <v>-2.9757800111838151E-2</v>
      </c>
      <c r="K71">
        <f t="shared" si="3"/>
        <v>-2.9757800111838151E-2</v>
      </c>
      <c r="O71">
        <f t="shared" ca="1" si="4"/>
        <v>-2.4543552646712374E-2</v>
      </c>
      <c r="Q71" s="2">
        <f t="shared" si="5"/>
        <v>44347.940909999888</v>
      </c>
    </row>
    <row r="72" spans="1:17" ht="12" customHeight="1">
      <c r="A72" s="44" t="s">
        <v>48</v>
      </c>
      <c r="B72" s="45" t="s">
        <v>47</v>
      </c>
      <c r="C72" s="46">
        <v>59379.4319000002</v>
      </c>
      <c r="D72" s="47">
        <v>4.4000000000000002E-4</v>
      </c>
      <c r="E72">
        <f t="shared" si="0"/>
        <v>49246.785219060381</v>
      </c>
      <c r="F72">
        <f t="shared" si="1"/>
        <v>49247</v>
      </c>
      <c r="G72">
        <f t="shared" si="2"/>
        <v>-3.0002899802639149E-2</v>
      </c>
      <c r="K72">
        <f t="shared" si="3"/>
        <v>-3.0002899802639149E-2</v>
      </c>
      <c r="O72">
        <f t="shared" ca="1" si="4"/>
        <v>-2.4572265337951E-2</v>
      </c>
      <c r="Q72" s="2">
        <f t="shared" si="5"/>
        <v>44360.9319000002</v>
      </c>
    </row>
    <row r="73" spans="1:17" ht="12" customHeight="1">
      <c r="A73" s="44" t="s">
        <v>48</v>
      </c>
      <c r="B73" s="45" t="s">
        <v>47</v>
      </c>
      <c r="C73" s="46">
        <v>59744.441070000175</v>
      </c>
      <c r="D73" s="47">
        <v>6.2E-4</v>
      </c>
      <c r="E73">
        <f t="shared" si="0"/>
        <v>51859.766398193824</v>
      </c>
      <c r="F73">
        <f t="shared" si="1"/>
        <v>51860</v>
      </c>
      <c r="G73">
        <f t="shared" si="2"/>
        <v>-3.2631999827572145E-2</v>
      </c>
      <c r="K73">
        <f t="shared" si="3"/>
        <v>-3.2631999827572145E-2</v>
      </c>
      <c r="O73">
        <f t="shared" ca="1" si="4"/>
        <v>-2.537899934017172E-2</v>
      </c>
      <c r="Q73" s="2">
        <f t="shared" si="5"/>
        <v>44725.941070000175</v>
      </c>
    </row>
    <row r="74" spans="1:17" ht="12" customHeight="1">
      <c r="A74" s="44" t="s">
        <v>48</v>
      </c>
      <c r="B74" s="45" t="s">
        <v>47</v>
      </c>
      <c r="C74" s="46">
        <v>59756.455060000066</v>
      </c>
      <c r="D74" s="47">
        <v>2.3000000000000001E-4</v>
      </c>
      <c r="E74">
        <f t="shared" si="0"/>
        <v>51945.770620378193</v>
      </c>
      <c r="F74">
        <f t="shared" si="1"/>
        <v>51946</v>
      </c>
      <c r="G74">
        <f t="shared" si="2"/>
        <v>-3.2042199934949167E-2</v>
      </c>
      <c r="K74">
        <f t="shared" si="3"/>
        <v>-3.2042199934949167E-2</v>
      </c>
      <c r="O74">
        <f t="shared" ca="1" si="4"/>
        <v>-2.540555086110206E-2</v>
      </c>
      <c r="Q74" s="2">
        <f t="shared" si="5"/>
        <v>44737.955060000066</v>
      </c>
    </row>
    <row r="75" spans="1:17" ht="12" customHeight="1">
      <c r="A75" s="44" t="s">
        <v>48</v>
      </c>
      <c r="B75" s="45" t="s">
        <v>47</v>
      </c>
      <c r="C75" s="46">
        <v>59757.432930000126</v>
      </c>
      <c r="D75" s="47">
        <v>5.9000000000000003E-4</v>
      </c>
      <c r="E75">
        <f t="shared" si="0"/>
        <v>51952.770871648041</v>
      </c>
      <c r="F75">
        <f t="shared" si="1"/>
        <v>51953</v>
      </c>
      <c r="G75">
        <f t="shared" si="2"/>
        <v>-3.2007099871407263E-2</v>
      </c>
      <c r="K75">
        <f t="shared" si="3"/>
        <v>-3.2007099871407263E-2</v>
      </c>
      <c r="O75">
        <f t="shared" ca="1" si="4"/>
        <v>-2.5407712031410346E-2</v>
      </c>
      <c r="Q75" s="2">
        <f t="shared" si="5"/>
        <v>44738.932930000126</v>
      </c>
    </row>
    <row r="76" spans="1:17">
      <c r="C76" s="8"/>
      <c r="D76" s="8"/>
    </row>
    <row r="77" spans="1:17">
      <c r="C77" s="8"/>
      <c r="D77" s="8"/>
    </row>
    <row r="78" spans="1:17">
      <c r="C78" s="8"/>
      <c r="D78" s="8"/>
    </row>
    <row r="79" spans="1:17">
      <c r="C79" s="8"/>
      <c r="D79" s="8"/>
    </row>
    <row r="80" spans="1:17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2024-01-11T04:44:36Z</dcterms:modified>
</cp:coreProperties>
</file>