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08323D2-0C20-46DF-BC0A-80991D9EA8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/>
  <c r="G26" i="1" s="1"/>
  <c r="K26" i="1" s="1"/>
  <c r="Q26" i="1"/>
  <c r="E27" i="1"/>
  <c r="F27" i="1" s="1"/>
  <c r="G27" i="1" s="1"/>
  <c r="K27" i="1" s="1"/>
  <c r="Q27" i="1"/>
  <c r="E28" i="1"/>
  <c r="F28" i="1"/>
  <c r="G28" i="1" s="1"/>
  <c r="K28" i="1" s="1"/>
  <c r="Q28" i="1"/>
  <c r="E29" i="1"/>
  <c r="F29" i="1"/>
  <c r="G29" i="1" s="1"/>
  <c r="K29" i="1" s="1"/>
  <c r="Q29" i="1"/>
  <c r="E30" i="1"/>
  <c r="F30" i="1"/>
  <c r="G30" i="1" s="1"/>
  <c r="K30" i="1" s="1"/>
  <c r="Q30" i="1"/>
  <c r="E31" i="1"/>
  <c r="F31" i="1" s="1"/>
  <c r="G31" i="1" s="1"/>
  <c r="K31" i="1" s="1"/>
  <c r="Q31" i="1"/>
  <c r="E32" i="1"/>
  <c r="F32" i="1"/>
  <c r="G32" i="1" s="1"/>
  <c r="K32" i="1" s="1"/>
  <c r="Q32" i="1"/>
  <c r="E22" i="1"/>
  <c r="F22" i="1" s="1"/>
  <c r="G22" i="1" s="1"/>
  <c r="K22" i="1" s="1"/>
  <c r="Q22" i="1"/>
  <c r="E21" i="1"/>
  <c r="F21" i="1" s="1"/>
  <c r="G21" i="1" s="1"/>
  <c r="I21" i="1" s="1"/>
  <c r="Q21" i="1"/>
  <c r="F15" i="1"/>
  <c r="F16" i="1" s="1"/>
  <c r="C17" i="1"/>
  <c r="C11" i="1"/>
  <c r="C12" i="1"/>
  <c r="O25" i="1" l="1"/>
  <c r="O29" i="1"/>
  <c r="O32" i="1"/>
  <c r="O24" i="1"/>
  <c r="O28" i="1"/>
  <c r="O23" i="1"/>
  <c r="O27" i="1"/>
  <c r="O31" i="1"/>
  <c r="O26" i="1"/>
  <c r="O30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<sst xmlns="http://schemas.openxmlformats.org/spreadsheetml/2006/main" count="74" uniqueCount="52">
  <si>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</si>
  <si>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</si>
  <si>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</si>
  <si>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</si>
  <si>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</si>
  <si>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</si>
  <si>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</si>
  <si>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</si>
  <si>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</si>
  <si>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</si>
  <si>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</si>
  <si>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</si>
  <si>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</si>
  <si>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</si>
  <si>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</si>
  <si>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</si>
  <si>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</si>
  <si>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</si>
  <si>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</si>
  <si>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</si>
  <si>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</si>
  <si>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</si>
  <si>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</si>
  <si>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</si>
  <si>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</si>
  <si>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</si>
  <si>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</si>
  <si>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</si>
  <si>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</si>
  <si>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</si>
  <si>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</si>
  <si>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</si>
  <si>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</si>
  <si>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</si>
  <si>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</si>
  <si>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</si>
  <si>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</si>
  <si>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</si>
  <si>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</si>
  <si>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</si>
  <si>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</si>
  <si>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</si>
  <si>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</si>
  <si>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V1450 Aql</t>
  </si>
  <si>
    <t>G1042-2041</t>
  </si>
  <si>
    <t>EB:</t>
  </si>
  <si>
    <t>F21</t>
  </si>
  <si>
    <t>G21</t>
  </si>
  <si>
    <t>JBAV, 63</t>
  </si>
  <si>
    <t>II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</si>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</sst>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$&quot;#,##0_);\(&quot;$&quot;#,##0\)"/>
    <numFmt numFmtId="165" formatCode="0.0000"/>
    <numFmt numFmtId="166" formatCode="dd/mm/yyyy"/>
    <numFmt numFmtId="167" formatCode="0.00000"/>
    <numFmt numFmtId="168" formatCode="0.00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9" fillId="0" borderId="0" applyFon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43" fontId="18" fillId="0" borderId="0" xfId="8" applyFont="1" applyBorder="1"/>
    <xf numFmtId="0" fontId="0" fillId="0" borderId="0" xfId="0" applyAlignment="1">
      <alignment horizontal="right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8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V1450</a:t>
            </a:r>
            <a:r>
              <a:rPr lang="en-AU" baseline="0"/>
              <a:t> Aql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  <c:pt idx="2">
                  <c:v>1461</c:v>
                </c:pt>
                <c:pt idx="3">
                  <c:v>1461.5</c:v>
                </c:pt>
                <c:pt idx="4">
                  <c:v>1462</c:v>
                </c:pt>
                <c:pt idx="5">
                  <c:v>1462.5</c:v>
                </c:pt>
                <c:pt idx="6">
                  <c:v>1463</c:v>
                </c:pt>
                <c:pt idx="7">
                  <c:v>1464</c:v>
                </c:pt>
                <c:pt idx="8">
                  <c:v>1464.5</c:v>
                </c:pt>
                <c:pt idx="9">
                  <c:v>1465</c:v>
                </c:pt>
                <c:pt idx="10">
                  <c:v>1465.5</c:v>
                </c:pt>
                <c:pt idx="11">
                  <c:v>1466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  <c:pt idx="2">
                  <c:v>1461</c:v>
                </c:pt>
                <c:pt idx="3">
                  <c:v>1461.5</c:v>
                </c:pt>
                <c:pt idx="4">
                  <c:v>1462</c:v>
                </c:pt>
                <c:pt idx="5">
                  <c:v>1462.5</c:v>
                </c:pt>
                <c:pt idx="6">
                  <c:v>1463</c:v>
                </c:pt>
                <c:pt idx="7">
                  <c:v>1464</c:v>
                </c:pt>
                <c:pt idx="8">
                  <c:v>1464.5</c:v>
                </c:pt>
                <c:pt idx="9">
                  <c:v>1465</c:v>
                </c:pt>
                <c:pt idx="10">
                  <c:v>1465.5</c:v>
                </c:pt>
                <c:pt idx="11">
                  <c:v>1466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  <c:pt idx="2">
                  <c:v>1461</c:v>
                </c:pt>
                <c:pt idx="3">
                  <c:v>1461.5</c:v>
                </c:pt>
                <c:pt idx="4">
                  <c:v>1462</c:v>
                </c:pt>
                <c:pt idx="5">
                  <c:v>1462.5</c:v>
                </c:pt>
                <c:pt idx="6">
                  <c:v>1463</c:v>
                </c:pt>
                <c:pt idx="7">
                  <c:v>1464</c:v>
                </c:pt>
                <c:pt idx="8">
                  <c:v>1464.5</c:v>
                </c:pt>
                <c:pt idx="9">
                  <c:v>1465</c:v>
                </c:pt>
                <c:pt idx="10">
                  <c:v>1465.5</c:v>
                </c:pt>
                <c:pt idx="11">
                  <c:v>1466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  <c:pt idx="2">
                  <c:v>1461</c:v>
                </c:pt>
                <c:pt idx="3">
                  <c:v>1461.5</c:v>
                </c:pt>
                <c:pt idx="4">
                  <c:v>1462</c:v>
                </c:pt>
                <c:pt idx="5">
                  <c:v>1462.5</c:v>
                </c:pt>
                <c:pt idx="6">
                  <c:v>1463</c:v>
                </c:pt>
                <c:pt idx="7">
                  <c:v>1464</c:v>
                </c:pt>
                <c:pt idx="8">
                  <c:v>1464.5</c:v>
                </c:pt>
                <c:pt idx="9">
                  <c:v>1465</c:v>
                </c:pt>
                <c:pt idx="10">
                  <c:v>1465.5</c:v>
                </c:pt>
                <c:pt idx="11">
                  <c:v>1466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3.9222629995492753E-2</c:v>
                </c:pt>
                <c:pt idx="2">
                  <c:v>5.0844890050939284E-2</c:v>
                </c:pt>
                <c:pt idx="3">
                  <c:v>5.4639635025523603E-2</c:v>
                </c:pt>
                <c:pt idx="4">
                  <c:v>5.2634380081144627E-2</c:v>
                </c:pt>
                <c:pt idx="5">
                  <c:v>4.7729124940815382E-2</c:v>
                </c:pt>
                <c:pt idx="6">
                  <c:v>5.3523869777563959E-2</c:v>
                </c:pt>
                <c:pt idx="7">
                  <c:v>4.7713360152556561E-2</c:v>
                </c:pt>
                <c:pt idx="8">
                  <c:v>5.0608104793354869E-2</c:v>
                </c:pt>
                <c:pt idx="9">
                  <c:v>5.3702850033005234E-2</c:v>
                </c:pt>
                <c:pt idx="10">
                  <c:v>5.469759511470329E-2</c:v>
                </c:pt>
                <c:pt idx="11">
                  <c:v>5.0092339923139662E-2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  <c:pt idx="2">
                  <c:v>1461</c:v>
                </c:pt>
                <c:pt idx="3">
                  <c:v>1461.5</c:v>
                </c:pt>
                <c:pt idx="4">
                  <c:v>1462</c:v>
                </c:pt>
                <c:pt idx="5">
                  <c:v>1462.5</c:v>
                </c:pt>
                <c:pt idx="6">
                  <c:v>1463</c:v>
                </c:pt>
                <c:pt idx="7">
                  <c:v>1464</c:v>
                </c:pt>
                <c:pt idx="8">
                  <c:v>1464.5</c:v>
                </c:pt>
                <c:pt idx="9">
                  <c:v>1465</c:v>
                </c:pt>
                <c:pt idx="10">
                  <c:v>1465.5</c:v>
                </c:pt>
                <c:pt idx="11">
                  <c:v>1466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  <c:pt idx="2">
                  <c:v>1461</c:v>
                </c:pt>
                <c:pt idx="3">
                  <c:v>1461.5</c:v>
                </c:pt>
                <c:pt idx="4">
                  <c:v>1462</c:v>
                </c:pt>
                <c:pt idx="5">
                  <c:v>1462.5</c:v>
                </c:pt>
                <c:pt idx="6">
                  <c:v>1463</c:v>
                </c:pt>
                <c:pt idx="7">
                  <c:v>1464</c:v>
                </c:pt>
                <c:pt idx="8">
                  <c:v>1464.5</c:v>
                </c:pt>
                <c:pt idx="9">
                  <c:v>1465</c:v>
                </c:pt>
                <c:pt idx="10">
                  <c:v>1465.5</c:v>
                </c:pt>
                <c:pt idx="11">
                  <c:v>1466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5.9999999999999995E-4</c:v>
                  </c:pt>
                  <c:pt idx="10">
                    <c:v>8.0000000000000004E-4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  <c:pt idx="2">
                  <c:v>1461</c:v>
                </c:pt>
                <c:pt idx="3">
                  <c:v>1461.5</c:v>
                </c:pt>
                <c:pt idx="4">
                  <c:v>1462</c:v>
                </c:pt>
                <c:pt idx="5">
                  <c:v>1462.5</c:v>
                </c:pt>
                <c:pt idx="6">
                  <c:v>1463</c:v>
                </c:pt>
                <c:pt idx="7">
                  <c:v>1464</c:v>
                </c:pt>
                <c:pt idx="8">
                  <c:v>1464.5</c:v>
                </c:pt>
                <c:pt idx="9">
                  <c:v>1465</c:v>
                </c:pt>
                <c:pt idx="10">
                  <c:v>1465.5</c:v>
                </c:pt>
                <c:pt idx="11">
                  <c:v>1466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  <c:pt idx="2">
                  <c:v>1461</c:v>
                </c:pt>
                <c:pt idx="3">
                  <c:v>1461.5</c:v>
                </c:pt>
                <c:pt idx="4">
                  <c:v>1462</c:v>
                </c:pt>
                <c:pt idx="5">
                  <c:v>1462.5</c:v>
                </c:pt>
                <c:pt idx="6">
                  <c:v>1463</c:v>
                </c:pt>
                <c:pt idx="7">
                  <c:v>1464</c:v>
                </c:pt>
                <c:pt idx="8">
                  <c:v>1464.5</c:v>
                </c:pt>
                <c:pt idx="9">
                  <c:v>1465</c:v>
                </c:pt>
                <c:pt idx="10">
                  <c:v>1465.5</c:v>
                </c:pt>
                <c:pt idx="11">
                  <c:v>1466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-4.6319127941558957E-4</c:v>
                </c:pt>
                <c:pt idx="1">
                  <c:v>4.8098869222368258E-2</c:v>
                </c:pt>
                <c:pt idx="2">
                  <c:v>5.0689779443804456E-2</c:v>
                </c:pt>
                <c:pt idx="3">
                  <c:v>5.070728559394929E-2</c:v>
                </c:pt>
                <c:pt idx="4">
                  <c:v>5.0724791744094132E-2</c:v>
                </c:pt>
                <c:pt idx="5">
                  <c:v>5.0742297894238973E-2</c:v>
                </c:pt>
                <c:pt idx="6">
                  <c:v>5.0759804044383808E-2</c:v>
                </c:pt>
                <c:pt idx="7">
                  <c:v>5.0794816344673491E-2</c:v>
                </c:pt>
                <c:pt idx="8">
                  <c:v>5.0812322494818325E-2</c:v>
                </c:pt>
                <c:pt idx="9">
                  <c:v>5.0829828644963167E-2</c:v>
                </c:pt>
                <c:pt idx="10">
                  <c:v>5.0847334795108008E-2</c:v>
                </c:pt>
                <c:pt idx="11">
                  <c:v>5.0864840945252843E-2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1387</c:v>
                </c:pt>
                <c:pt idx="2">
                  <c:v>1461</c:v>
                </c:pt>
                <c:pt idx="3">
                  <c:v>1461.5</c:v>
                </c:pt>
                <c:pt idx="4">
                  <c:v>1462</c:v>
                </c:pt>
                <c:pt idx="5">
                  <c:v>1462.5</c:v>
                </c:pt>
                <c:pt idx="6">
                  <c:v>1463</c:v>
                </c:pt>
                <c:pt idx="7">
                  <c:v>1464</c:v>
                </c:pt>
                <c:pt idx="8">
                  <c:v>1464.5</c:v>
                </c:pt>
                <c:pt idx="9">
                  <c:v>1465</c:v>
                </c:pt>
                <c:pt idx="10">
                  <c:v>1465.5</c:v>
                </c:pt>
                <c:pt idx="11">
                  <c:v>1466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5" t="s">
        <v>43</v>
      </c>
      <c r="G1" s="36">
        <v>2013</v>
      </c>
      <c r="H1" s="37"/>
      <c r="I1" s="38" t="s">
        <v>44</v>
      </c>
      <c r="J1" s="39" t="s">
        <v>43</v>
      </c>
      <c r="K1" s="40">
        <v>19.174099999999999</v>
      </c>
      <c r="L1" s="41">
        <v>8.3651</v>
      </c>
      <c r="M1" s="42">
        <v>52740.317000000003</v>
      </c>
      <c r="N1" s="42">
        <v>4.8126105099999998</v>
      </c>
      <c r="O1" s="43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52740.317000000003</v>
      </c>
      <c r="D7" s="29"/>
    </row>
    <row r="8" spans="1:15" x14ac:dyDescent="0.2">
      <c r="A8" t="s">
        <v>3</v>
      </c>
      <c r="C8" s="47">
        <v>4.8126105099999998</v>
      </c>
      <c r="D8" s="29"/>
    </row>
    <row r="9" spans="1:15" x14ac:dyDescent="0.2">
      <c r="A9" s="24" t="s">
        <v>32</v>
      </c>
      <c r="B9" s="25">
        <v>21</v>
      </c>
      <c r="C9" s="22" t="s">
        <v>46</v>
      </c>
      <c r="D9" s="23" t="s">
        <v>47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-4.6319127941558957E-4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3.5012300289678333E-5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59795.654872500949</v>
      </c>
      <c r="E15" s="14" t="s">
        <v>30</v>
      </c>
      <c r="F15" s="32">
        <f ca="1">NOW()+15018.5+$C$5/24</f>
        <v>60320.743389583331</v>
      </c>
    </row>
    <row r="16" spans="1:15" x14ac:dyDescent="0.2">
      <c r="A16" s="16" t="s">
        <v>4</v>
      </c>
      <c r="B16" s="10"/>
      <c r="C16" s="17">
        <f ca="1">+C8+C12</f>
        <v>4.8126455223002891</v>
      </c>
      <c r="E16" s="14" t="s">
        <v>35</v>
      </c>
      <c r="F16" s="15">
        <f ca="1">ROUND(2*(F15-$C$7)/$C$8,0)/2+F14</f>
        <v>1576</v>
      </c>
    </row>
    <row r="17" spans="1:21" ht="13.5" thickBot="1" x14ac:dyDescent="0.25">
      <c r="A17" s="14" t="s">
        <v>27</v>
      </c>
      <c r="B17" s="10"/>
      <c r="C17" s="10">
        <f>COUNT(C21:C2191)</f>
        <v>12</v>
      </c>
      <c r="E17" s="14" t="s">
        <v>36</v>
      </c>
      <c r="F17" s="23">
        <f ca="1">ROUND(2*(F15-$C$15)/$C$16,0)/2+F14</f>
        <v>110</v>
      </c>
    </row>
    <row r="18" spans="1:21" ht="14.25" thickTop="1" thickBot="1" x14ac:dyDescent="0.25">
      <c r="A18" s="16" t="s">
        <v>5</v>
      </c>
      <c r="B18" s="10"/>
      <c r="C18" s="19">
        <f ca="1">+C15</f>
        <v>59795.654872500949</v>
      </c>
      <c r="D18" s="20">
        <f ca="1">+C16</f>
        <v>4.8126455223002891</v>
      </c>
      <c r="E18" s="14" t="s">
        <v>31</v>
      </c>
      <c r="F18" s="18">
        <f ca="1">+$C$15+$C$16*F17-15018.5-$C$5/24</f>
        <v>45306.941713287313</v>
      </c>
    </row>
    <row r="19" spans="1:21" ht="13.5" thickTop="1" x14ac:dyDescent="0.2">
      <c r="F19" s="33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52740.317000000003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-4.6319127941558957E-4</v>
      </c>
      <c r="Q21" s="34">
        <f>+C21-15018.5</f>
        <v>37721.817000000003</v>
      </c>
    </row>
    <row r="22" spans="1:21" x14ac:dyDescent="0.2">
      <c r="A22" s="44" t="s">
        <v>48</v>
      </c>
      <c r="B22" s="45" t="s">
        <v>49</v>
      </c>
      <c r="C22" s="48">
        <v>59415.447</v>
      </c>
      <c r="D22" s="49">
        <v>0.01</v>
      </c>
      <c r="E22">
        <f>+(C22-C$7)/C$8</f>
        <v>1387.0081499697339</v>
      </c>
      <c r="F22">
        <f>ROUND(2*E22,0)/2</f>
        <v>1387</v>
      </c>
      <c r="G22">
        <f>+C22-(C$7+F22*C$8)</f>
        <v>3.9222629995492753E-2</v>
      </c>
      <c r="K22">
        <f t="shared" ref="K22:K32" si="0">+G22</f>
        <v>3.9222629995492753E-2</v>
      </c>
      <c r="O22">
        <f ca="1">+C$11+C$12*$F22</f>
        <v>4.8098869222368258E-2</v>
      </c>
      <c r="Q22" s="34">
        <f>+C22-15018.5</f>
        <v>44396.947</v>
      </c>
    </row>
    <row r="23" spans="1:21" x14ac:dyDescent="0.2">
      <c r="A23" s="46" t="s">
        <v>50</v>
      </c>
      <c r="B23" s="46" t="s">
        <v>51</v>
      </c>
      <c r="C23" s="50">
        <v>59771.591800000053</v>
      </c>
      <c r="D23" s="49">
        <v>5.9999999999999995E-4</v>
      </c>
      <c r="E23">
        <f t="shared" ref="E23:E32" si="1">+(C23-C$7)/C$8</f>
        <v>1461.0105649293548</v>
      </c>
      <c r="F23">
        <f t="shared" ref="F23:F32" si="2">ROUND(2*E23,0)/2</f>
        <v>1461</v>
      </c>
      <c r="G23">
        <f t="shared" ref="G23:G32" si="3">+C23-(C$7+F23*C$8)</f>
        <v>5.0844890050939284E-2</v>
      </c>
      <c r="K23">
        <f t="shared" si="0"/>
        <v>5.0844890050939284E-2</v>
      </c>
      <c r="O23">
        <f t="shared" ref="O23:O32" ca="1" si="4">+C$11+C$12*$F23</f>
        <v>5.0689779443804456E-2</v>
      </c>
      <c r="Q23" s="34">
        <f t="shared" ref="Q23:Q32" si="5">+C23-15018.5</f>
        <v>44753.091800000053</v>
      </c>
    </row>
    <row r="24" spans="1:21" x14ac:dyDescent="0.2">
      <c r="A24" s="46" t="s">
        <v>50</v>
      </c>
      <c r="B24" s="46" t="s">
        <v>49</v>
      </c>
      <c r="C24" s="50">
        <v>59774.001900000032</v>
      </c>
      <c r="D24" s="49">
        <v>6.9999999999999999E-4</v>
      </c>
      <c r="E24">
        <f t="shared" si="1"/>
        <v>1461.5113534296856</v>
      </c>
      <c r="F24">
        <f t="shared" si="2"/>
        <v>1461.5</v>
      </c>
      <c r="G24">
        <f t="shared" si="3"/>
        <v>5.4639635025523603E-2</v>
      </c>
      <c r="K24">
        <f t="shared" si="0"/>
        <v>5.4639635025523603E-2</v>
      </c>
      <c r="O24">
        <f t="shared" ca="1" si="4"/>
        <v>5.070728559394929E-2</v>
      </c>
      <c r="Q24" s="34">
        <f t="shared" si="5"/>
        <v>44755.501900000032</v>
      </c>
    </row>
    <row r="25" spans="1:21" x14ac:dyDescent="0.2">
      <c r="A25" s="46" t="s">
        <v>50</v>
      </c>
      <c r="B25" s="46" t="s">
        <v>51</v>
      </c>
      <c r="C25" s="50">
        <v>59776.406200000085</v>
      </c>
      <c r="D25" s="49">
        <v>5.9999999999999995E-4</v>
      </c>
      <c r="E25">
        <f t="shared" si="1"/>
        <v>1462.0109367629009</v>
      </c>
      <c r="F25">
        <f t="shared" si="2"/>
        <v>1462</v>
      </c>
      <c r="G25">
        <f t="shared" si="3"/>
        <v>5.2634380081144627E-2</v>
      </c>
      <c r="K25">
        <f t="shared" si="0"/>
        <v>5.2634380081144627E-2</v>
      </c>
      <c r="O25">
        <f t="shared" ca="1" si="4"/>
        <v>5.0724791744094132E-2</v>
      </c>
      <c r="Q25" s="34">
        <f t="shared" si="5"/>
        <v>44757.906200000085</v>
      </c>
    </row>
    <row r="26" spans="1:21" x14ac:dyDescent="0.2">
      <c r="A26" s="46" t="s">
        <v>50</v>
      </c>
      <c r="B26" s="46" t="s">
        <v>49</v>
      </c>
      <c r="C26" s="50">
        <v>59778.807599999942</v>
      </c>
      <c r="D26" s="49">
        <v>6.9999999999999999E-4</v>
      </c>
      <c r="E26">
        <f t="shared" si="1"/>
        <v>1462.5099175125101</v>
      </c>
      <c r="F26">
        <f t="shared" si="2"/>
        <v>1462.5</v>
      </c>
      <c r="G26">
        <f t="shared" si="3"/>
        <v>4.7729124940815382E-2</v>
      </c>
      <c r="K26">
        <f t="shared" si="0"/>
        <v>4.7729124940815382E-2</v>
      </c>
      <c r="O26">
        <f t="shared" ca="1" si="4"/>
        <v>5.0742297894238973E-2</v>
      </c>
      <c r="Q26" s="34">
        <f t="shared" si="5"/>
        <v>44760.307599999942</v>
      </c>
    </row>
    <row r="27" spans="1:21" x14ac:dyDescent="0.2">
      <c r="A27" s="46" t="s">
        <v>50</v>
      </c>
      <c r="B27" s="46" t="s">
        <v>51</v>
      </c>
      <c r="C27" s="50">
        <v>59781.219699999783</v>
      </c>
      <c r="D27" s="49">
        <v>5.9999999999999995E-4</v>
      </c>
      <c r="E27">
        <f t="shared" si="1"/>
        <v>1463.011121587685</v>
      </c>
      <c r="F27">
        <f t="shared" si="2"/>
        <v>1463</v>
      </c>
      <c r="G27">
        <f t="shared" si="3"/>
        <v>5.3523869777563959E-2</v>
      </c>
      <c r="K27">
        <f t="shared" si="0"/>
        <v>5.3523869777563959E-2</v>
      </c>
      <c r="O27">
        <f t="shared" ca="1" si="4"/>
        <v>5.0759804044383808E-2</v>
      </c>
      <c r="Q27" s="34">
        <f t="shared" si="5"/>
        <v>44762.719699999783</v>
      </c>
    </row>
    <row r="28" spans="1:21" x14ac:dyDescent="0.2">
      <c r="A28" s="46" t="s">
        <v>50</v>
      </c>
      <c r="B28" s="46" t="s">
        <v>51</v>
      </c>
      <c r="C28" s="50">
        <v>59786.026500000153</v>
      </c>
      <c r="D28" s="49">
        <v>5.9999999999999995E-4</v>
      </c>
      <c r="E28">
        <f t="shared" si="1"/>
        <v>1464.0099142367851</v>
      </c>
      <c r="F28">
        <f t="shared" si="2"/>
        <v>1464</v>
      </c>
      <c r="G28">
        <f t="shared" si="3"/>
        <v>4.7713360152556561E-2</v>
      </c>
      <c r="K28">
        <f t="shared" si="0"/>
        <v>4.7713360152556561E-2</v>
      </c>
      <c r="O28">
        <f t="shared" ca="1" si="4"/>
        <v>5.0794816344673491E-2</v>
      </c>
      <c r="Q28" s="34">
        <f t="shared" si="5"/>
        <v>44767.526500000153</v>
      </c>
    </row>
    <row r="29" spans="1:21" x14ac:dyDescent="0.2">
      <c r="A29" s="46" t="s">
        <v>50</v>
      </c>
      <c r="B29" s="46" t="s">
        <v>49</v>
      </c>
      <c r="C29" s="50">
        <v>59788.435699999798</v>
      </c>
      <c r="D29" s="49">
        <v>6.9999999999999999E-4</v>
      </c>
      <c r="E29">
        <f t="shared" si="1"/>
        <v>1464.5105157283538</v>
      </c>
      <c r="F29">
        <f t="shared" si="2"/>
        <v>1464.5</v>
      </c>
      <c r="G29">
        <f t="shared" si="3"/>
        <v>5.0608104793354869E-2</v>
      </c>
      <c r="K29">
        <f t="shared" si="0"/>
        <v>5.0608104793354869E-2</v>
      </c>
      <c r="O29">
        <f t="shared" ca="1" si="4"/>
        <v>5.0812322494818325E-2</v>
      </c>
      <c r="Q29" s="34">
        <f t="shared" si="5"/>
        <v>44769.935699999798</v>
      </c>
    </row>
    <row r="30" spans="1:21" x14ac:dyDescent="0.2">
      <c r="A30" s="46" t="s">
        <v>50</v>
      </c>
      <c r="B30" s="46" t="s">
        <v>51</v>
      </c>
      <c r="C30" s="50">
        <v>59790.845100000035</v>
      </c>
      <c r="D30" s="49">
        <v>5.9999999999999995E-4</v>
      </c>
      <c r="E30">
        <f t="shared" si="1"/>
        <v>1465.0111587775327</v>
      </c>
      <c r="F30">
        <f t="shared" si="2"/>
        <v>1465</v>
      </c>
      <c r="G30">
        <f t="shared" si="3"/>
        <v>5.3702850033005234E-2</v>
      </c>
      <c r="K30">
        <f t="shared" si="0"/>
        <v>5.3702850033005234E-2</v>
      </c>
      <c r="O30">
        <f t="shared" ca="1" si="4"/>
        <v>5.0829828644963167E-2</v>
      </c>
      <c r="Q30" s="34">
        <f t="shared" si="5"/>
        <v>44772.345100000035</v>
      </c>
    </row>
    <row r="31" spans="1:21" x14ac:dyDescent="0.2">
      <c r="A31" s="46" t="s">
        <v>50</v>
      </c>
      <c r="B31" s="46" t="s">
        <v>49</v>
      </c>
      <c r="C31" s="50">
        <v>59793.252400000114</v>
      </c>
      <c r="D31" s="49">
        <v>8.0000000000000004E-4</v>
      </c>
      <c r="E31">
        <f t="shared" si="1"/>
        <v>1465.5113654730624</v>
      </c>
      <c r="F31">
        <f t="shared" si="2"/>
        <v>1465.5</v>
      </c>
      <c r="G31">
        <f t="shared" si="3"/>
        <v>5.469759511470329E-2</v>
      </c>
      <c r="K31">
        <f t="shared" si="0"/>
        <v>5.469759511470329E-2</v>
      </c>
      <c r="O31">
        <f t="shared" ca="1" si="4"/>
        <v>5.0847334795108008E-2</v>
      </c>
      <c r="Q31" s="34">
        <f t="shared" si="5"/>
        <v>44774.752400000114</v>
      </c>
    </row>
    <row r="32" spans="1:21" x14ac:dyDescent="0.2">
      <c r="A32" s="46" t="s">
        <v>50</v>
      </c>
      <c r="B32" s="46" t="s">
        <v>51</v>
      </c>
      <c r="C32" s="50">
        <v>59795.654099999927</v>
      </c>
      <c r="D32" s="49">
        <v>8.0000000000000004E-4</v>
      </c>
      <c r="E32">
        <f t="shared" si="1"/>
        <v>1466.0104085588935</v>
      </c>
      <c r="F32">
        <f t="shared" si="2"/>
        <v>1466</v>
      </c>
      <c r="G32">
        <f t="shared" si="3"/>
        <v>5.0092339923139662E-2</v>
      </c>
      <c r="K32">
        <f t="shared" si="0"/>
        <v>5.0092339923139662E-2</v>
      </c>
      <c r="O32">
        <f t="shared" ca="1" si="4"/>
        <v>5.0864840945252843E-2</v>
      </c>
      <c r="Q32" s="34">
        <f t="shared" si="5"/>
        <v>44777.154099999927</v>
      </c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2024-01-11T04:50:28Z</dcterms:modified>
</cp:coreProperties>
</file>