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C83E866-D806-4451-AD4C-0054010934D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G11" i="1"/>
  <c r="F11" i="1"/>
  <c r="Q21" i="1"/>
  <c r="E15" i="1"/>
  <c r="C17" i="1"/>
  <c r="C11" i="1"/>
  <c r="C12" i="1"/>
  <c r="C16" i="1" l="1"/>
  <c r="D18" i="1" s="1"/>
  <c r="O21" i="1"/>
  <c r="C15" i="1"/>
  <c r="E16" i="1" l="1"/>
  <c r="E17" i="1" s="1"/>
  <c r="C18" i="1"/>
</calcChain>
</file>

<file path=xl/sharedStrings.xml><?xml version="1.0" encoding="utf-8"?>
<sst xmlns="http://schemas.openxmlformats.org/spreadsheetml/2006/main" count="48" uniqueCount="45">
  <si>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</si>
  <si>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</si>
  <si>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</si>
  <si>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</si>
  <si>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</si>
  <si>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</si>
  <si>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</si>
  <si>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</si>
  <si>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</si>
  <si>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</si>
  <si>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</si>
  <si>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</si>
  <si>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</si>
  <si>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</si>
  <si>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</si>
  <si>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</si>
  <si>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</si>
  <si>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</si>
  <si>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</si>
  <si>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</si>
  <si>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</si>
  <si>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</si>
  <si>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</si>
  <si>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</si>
  <si>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</si>
  <si>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</si>
  <si>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</si>
  <si>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</si>
  <si>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</si>
  <si>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</si>
  <si>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</si>
  <si>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</si>
  <si>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</si>
  <si>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</si>
  <si>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</si>
  <si>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</si>
  <si>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</si>
  <si>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</si>
  <si>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V0336 Ara / GSC 9053-0612</t>
  </si>
  <si>
    <t>EA</t>
  </si>
  <si>
    <t>Ara_V0336.xls</t>
  </si>
  <si>
    <t>not avail.</t>
  </si>
  <si>
    <t>IBVS 5713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</si>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</sst>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V336 Ara - O-C Diagr.</a:t>
            </a:r>
          </a:p>
        </c:rich>
      </c:tx>
      <c:layout>
        <c:manualLayout>
          <c:xMode val="edge"/>
          <c:yMode val="edge"/>
          <c:x val="0.3774436090225564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22556390977443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3.0000000000000001E-3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8B-45EB-BFE2-F1688F8B16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8B-45EB-BFE2-F1688F8B161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8B-45EB-BFE2-F1688F8B161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8B-45EB-BFE2-F1688F8B161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8B-45EB-BFE2-F1688F8B16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8B-45EB-BFE2-F1688F8B16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3.0000000000000001E-3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38B-45EB-BFE2-F1688F8B16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8B-45EB-BFE2-F1688F8B1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501784"/>
        <c:axId val="1"/>
      </c:scatterChart>
      <c:valAx>
        <c:axId val="521501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8345864661654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501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61654135338346"/>
          <c:y val="0.92375366568914952"/>
          <c:w val="0.6601503759398497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16</xdr:col>
      <xdr:colOff>133350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D79C168-0FF6-3448-EF6C-A13E5985A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38</v>
      </c>
      <c r="F1">
        <v>53555.550999999999</v>
      </c>
      <c r="G1">
        <v>3.0317599999999998</v>
      </c>
      <c r="H1" t="s">
        <v>39</v>
      </c>
      <c r="I1" t="s">
        <v>40</v>
      </c>
    </row>
    <row r="2" spans="1:9" x14ac:dyDescent="0.2">
      <c r="A2" t="s">
        <v>23</v>
      </c>
      <c r="B2" t="s">
        <v>39</v>
      </c>
      <c r="C2" s="3"/>
      <c r="D2" s="3"/>
      <c r="E2" t="s">
        <v>40</v>
      </c>
    </row>
    <row r="3" spans="1:9" ht="13.5" thickBot="1" x14ac:dyDescent="0.25"/>
    <row r="4" spans="1:9" ht="14.25" thickTop="1" thickBot="1" x14ac:dyDescent="0.25">
      <c r="A4" s="5" t="s">
        <v>0</v>
      </c>
      <c r="C4" s="8" t="s">
        <v>41</v>
      </c>
      <c r="D4" s="9" t="s">
        <v>41</v>
      </c>
    </row>
    <row r="6" spans="1:9" x14ac:dyDescent="0.2">
      <c r="A6" s="5" t="s">
        <v>1</v>
      </c>
    </row>
    <row r="7" spans="1:9" x14ac:dyDescent="0.2">
      <c r="A7" t="s">
        <v>2</v>
      </c>
      <c r="C7">
        <v>53555.550999999999</v>
      </c>
    </row>
    <row r="8" spans="1:9" x14ac:dyDescent="0.2">
      <c r="A8" t="s">
        <v>3</v>
      </c>
      <c r="C8">
        <v>3.0317599999999998</v>
      </c>
    </row>
    <row r="9" spans="1:9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9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9" x14ac:dyDescent="0.2">
      <c r="A11" s="12" t="s">
        <v>15</v>
      </c>
      <c r="B11" s="12"/>
      <c r="C11" s="24" t="e">
        <f ca="1">INTERCEPT(INDIRECT($G$11):G991,INDIRECT($F$11):F991)</f>
        <v>#DIV/0!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9" x14ac:dyDescent="0.2">
      <c r="A12" s="12" t="s">
        <v>16</v>
      </c>
      <c r="B12" s="12"/>
      <c r="C12" s="24" t="e">
        <f ca="1">SLOPE(INDIRECT($G$11):G991,INDIRECT($F$11):F991)</f>
        <v>#DIV/0!</v>
      </c>
      <c r="D12" s="3"/>
      <c r="E12" s="12"/>
    </row>
    <row r="13" spans="1:9" x14ac:dyDescent="0.2">
      <c r="A13" s="12" t="s">
        <v>18</v>
      </c>
      <c r="B13" s="12"/>
      <c r="C13" s="3" t="s">
        <v>13</v>
      </c>
      <c r="D13" s="3"/>
      <c r="E13" s="12"/>
    </row>
    <row r="14" spans="1:9" x14ac:dyDescent="0.2">
      <c r="A14" s="12"/>
      <c r="B14" s="12"/>
      <c r="C14" s="12"/>
      <c r="D14" s="12"/>
      <c r="E14" s="12"/>
    </row>
    <row r="15" spans="1:9" x14ac:dyDescent="0.2">
      <c r="A15" s="14" t="s">
        <v>17</v>
      </c>
      <c r="B15" s="12"/>
      <c r="C15" s="15" t="e">
        <f ca="1">(C7+C11)+(C8+C12)*INT(MAX(F21:F3532))</f>
        <v>#DIV/0!</v>
      </c>
      <c r="D15" s="16" t="s">
        <v>32</v>
      </c>
      <c r="E15" s="17">
        <f ca="1">TODAY()+15018.5-B9/24</f>
        <v>60320.5</v>
      </c>
    </row>
    <row r="16" spans="1:9" x14ac:dyDescent="0.2">
      <c r="A16" s="18" t="s">
        <v>4</v>
      </c>
      <c r="B16" s="12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7" ht="13.5" thickBot="1" x14ac:dyDescent="0.25">
      <c r="A17" s="16" t="s">
        <v>29</v>
      </c>
      <c r="B17" s="12"/>
      <c r="C17" s="12">
        <f>COUNT(C21:C2190)</f>
        <v>1</v>
      </c>
      <c r="D17" s="16" t="s">
        <v>34</v>
      </c>
      <c r="E17" s="20" t="e">
        <f ca="1">+C15+C16*E16-15018.5-C9/24</f>
        <v>#DIV/0!</v>
      </c>
    </row>
    <row r="18" spans="1:17" ht="14.25" thickTop="1" thickBot="1" x14ac:dyDescent="0.25">
      <c r="A18" s="18" t="s">
        <v>5</v>
      </c>
      <c r="B18" s="12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28</v>
      </c>
      <c r="J20" s="7" t="s">
        <v>44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7" x14ac:dyDescent="0.2">
      <c r="A21" s="29" t="s">
        <v>42</v>
      </c>
      <c r="B21" s="29" t="s">
        <v>43</v>
      </c>
      <c r="C21" s="29">
        <v>53555.550999999999</v>
      </c>
      <c r="D21" s="29">
        <v>3.0000000000000001E-3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38537.050999999999</v>
      </c>
    </row>
    <row r="22" spans="1:17" x14ac:dyDescent="0.2">
      <c r="C22" s="10"/>
      <c r="D22" s="10"/>
      <c r="Q22" s="2"/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2024-01-11T06:57:06Z</dcterms:modified>
</cp:coreProperties>
</file>