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59AE362-C937-436C-9BC4-E56BFA0EF08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E24" i="1"/>
  <c r="F24" i="1"/>
  <c r="G24" i="1"/>
  <c r="J24" i="1"/>
  <c r="E27" i="1"/>
  <c r="F27" i="1"/>
  <c r="E30" i="1"/>
  <c r="F30" i="1"/>
  <c r="E32" i="1"/>
  <c r="F32" i="1"/>
  <c r="G32" i="1"/>
  <c r="K32" i="1"/>
  <c r="Q34" i="1"/>
  <c r="C9" i="1"/>
  <c r="D9" i="1"/>
  <c r="Q33" i="1"/>
  <c r="F16" i="1"/>
  <c r="F17" i="1" s="1"/>
  <c r="Q32" i="1"/>
  <c r="Q31" i="1"/>
  <c r="Q30" i="1"/>
  <c r="C7" i="1"/>
  <c r="E21" i="1"/>
  <c r="F21" i="1"/>
  <c r="G21" i="1"/>
  <c r="H21" i="1"/>
  <c r="C8" i="1"/>
  <c r="C17" i="1"/>
  <c r="Q27" i="1"/>
  <c r="Q28" i="1"/>
  <c r="Q29" i="1"/>
  <c r="Q25" i="1"/>
  <c r="Q23" i="1"/>
  <c r="Q26" i="1"/>
  <c r="Q24" i="1"/>
  <c r="Q22" i="1"/>
  <c r="Q21" i="1"/>
  <c r="G30" i="1"/>
  <c r="K30" i="1"/>
  <c r="E28" i="1"/>
  <c r="F28" i="1"/>
  <c r="G22" i="1"/>
  <c r="G28" i="1"/>
  <c r="J28" i="1"/>
  <c r="E26" i="1"/>
  <c r="F26" i="1"/>
  <c r="G26" i="1"/>
  <c r="K26" i="1"/>
  <c r="E31" i="1"/>
  <c r="F31" i="1"/>
  <c r="G31" i="1"/>
  <c r="K31" i="1"/>
  <c r="E23" i="1"/>
  <c r="F23" i="1"/>
  <c r="E33" i="1"/>
  <c r="F33" i="1"/>
  <c r="G33" i="1"/>
  <c r="J33" i="1"/>
  <c r="G27" i="1"/>
  <c r="J27" i="1"/>
  <c r="E25" i="1"/>
  <c r="F25" i="1"/>
  <c r="G25" i="1"/>
  <c r="J25" i="1"/>
  <c r="E34" i="1"/>
  <c r="F34" i="1"/>
  <c r="G34" i="1"/>
  <c r="K34" i="1"/>
  <c r="E29" i="1"/>
  <c r="F29" i="1"/>
  <c r="G29" i="1"/>
  <c r="K29" i="1"/>
  <c r="G23" i="1"/>
  <c r="J23" i="1"/>
  <c r="J22" i="1"/>
  <c r="C12" i="1"/>
  <c r="C11" i="1"/>
  <c r="O29" i="1" l="1"/>
  <c r="O22" i="1"/>
  <c r="O26" i="1"/>
  <c r="O31" i="1"/>
  <c r="O21" i="1"/>
  <c r="O30" i="1"/>
  <c r="O25" i="1"/>
  <c r="O24" i="1"/>
  <c r="O32" i="1"/>
  <c r="O34" i="1"/>
  <c r="C15" i="1"/>
  <c r="O23" i="1"/>
  <c r="O28" i="1"/>
  <c r="O33" i="1"/>
  <c r="O2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<sst xmlns="http://schemas.openxmlformats.org/spreadsheetml/2006/main" count="80" uniqueCount="60">
  <si>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</si>
  <si>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</si>
  <si>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</si>
  <si>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</si>
  <si>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</si>
  <si>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</si>
  <si>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</si>
  <si>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</si>
  <si>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</si>
  <si>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</si>
  <si>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</si>
  <si>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</si>
  <si>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</si>
  <si>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</si>
  <si>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</si>
  <si>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</si>
  <si>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</si>
  <si>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</si>
  <si>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</si>
  <si>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</si>
  <si>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</si>
  <si>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</si>
  <si>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</si>
  <si>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</si>
  <si>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</si>
  <si>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</si>
  <si>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</si>
  <si>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</si>
  <si>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</si>
  <si>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</si>
  <si>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</si>
  <si>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Blaettler</t>
  </si>
  <si>
    <t>E</t>
  </si>
  <si>
    <t>BBSAG Bull.117</t>
  </si>
  <si>
    <t>B</t>
  </si>
  <si>
    <t>IBVS 5484</t>
  </si>
  <si>
    <t>IBVS 5296</t>
  </si>
  <si>
    <t>IBVS 5502</t>
  </si>
  <si>
    <t>I</t>
  </si>
  <si>
    <t>IBVS 5643</t>
  </si>
  <si>
    <t># of data points:</t>
  </si>
  <si>
    <t>FP Aur / GSC 02405-00090</t>
  </si>
  <si>
    <t>EA</t>
  </si>
  <si>
    <t>IBVS 5731</t>
  </si>
  <si>
    <t xml:space="preserve">IBVS 5736 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</si>
  <si>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</si>
  <si>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</si>
  <si>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</si>
  <si>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</si>
  <si>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</si>
  <si>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</si>
  <si>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</si>
  <si>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IBVS 5894</t>
  </si>
  <si>
    <t>IBVS 5920</t>
  </si>
  <si>
    <t>IBVS 6029</t>
  </si>
  <si>
    <t>Add cycle</t>
  </si>
  <si>
    <t>Old Cycle</t>
  </si>
  <si>
    <t>IBVS 6084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</si>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</sst>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1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FP Aur - O-C Diagr.</a:t>
            </a:r>
          </a:p>
        </c:rich>
      </c:tx>
      <c:layout>
        <c:manualLayout>
          <c:xMode val="edge"/>
          <c:yMode val="edge"/>
          <c:x val="0.3471078718465976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4769252958613219"/>
          <c:w val="0.7500007566349317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48-446F-97B8-F1DA83A616D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48-446F-97B8-F1DA83A616D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1">
                  <c:v>-6.2264000000141095E-2</c:v>
                </c:pt>
                <c:pt idx="2">
                  <c:v>-6.598400000075344E-2</c:v>
                </c:pt>
                <c:pt idx="3">
                  <c:v>-6.4996000000974163E-2</c:v>
                </c:pt>
                <c:pt idx="4">
                  <c:v>-6.633999999758089E-2</c:v>
                </c:pt>
                <c:pt idx="6">
                  <c:v>-6.7739999998593703E-2</c:v>
                </c:pt>
                <c:pt idx="7">
                  <c:v>-6.9048000004841015E-2</c:v>
                </c:pt>
                <c:pt idx="12">
                  <c:v>-7.5404000002890825E-2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48-446F-97B8-F1DA83A616D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5">
                  <c:v>-6.6336000003502704E-2</c:v>
                </c:pt>
                <c:pt idx="8">
                  <c:v>-6.8447999998170417E-2</c:v>
                </c:pt>
                <c:pt idx="9">
                  <c:v>-7.1331999999529216E-2</c:v>
                </c:pt>
                <c:pt idx="10">
                  <c:v>-7.1759999998903368E-2</c:v>
                </c:pt>
                <c:pt idx="11">
                  <c:v>-7.1812000001955312E-2</c:v>
                </c:pt>
                <c:pt idx="13">
                  <c:v>-7.4951999995391816E-2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48-446F-97B8-F1DA83A616D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48-446F-97B8-F1DA83A616D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48-446F-97B8-F1DA83A616D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48-446F-97B8-F1DA83A616D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-6.0446416015574878E-4</c:v>
                </c:pt>
                <c:pt idx="1">
                  <c:v>-6.1359689080981057E-2</c:v>
                </c:pt>
                <c:pt idx="2">
                  <c:v>-6.3199774562792022E-2</c:v>
                </c:pt>
                <c:pt idx="3">
                  <c:v>-6.4859323355821535E-2</c:v>
                </c:pt>
                <c:pt idx="4">
                  <c:v>-6.6488782700720811E-2</c:v>
                </c:pt>
                <c:pt idx="5">
                  <c:v>-6.6514243002984863E-2</c:v>
                </c:pt>
                <c:pt idx="6">
                  <c:v>-6.7588204843941208E-2</c:v>
                </c:pt>
                <c:pt idx="7">
                  <c:v>-6.8463113412651322E-2</c:v>
                </c:pt>
                <c:pt idx="8">
                  <c:v>-6.9157485292579993E-2</c:v>
                </c:pt>
                <c:pt idx="9">
                  <c:v>-7.1168849171440035E-2</c:v>
                </c:pt>
                <c:pt idx="10">
                  <c:v>-7.1858591905502506E-2</c:v>
                </c:pt>
                <c:pt idx="11">
                  <c:v>-7.3842180909165403E-2</c:v>
                </c:pt>
                <c:pt idx="12">
                  <c:v>-7.4818930686931726E-2</c:v>
                </c:pt>
                <c:pt idx="13">
                  <c:v>-7.6492366917559812E-2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48-446F-97B8-F1DA83A61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03504"/>
        <c:axId val="1"/>
      </c:scatterChart>
      <c:valAx>
        <c:axId val="778703504"/>
        <c:scaling>
          <c:orientation val="minMax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03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09939046875338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FP Aur - O-C Diagr.</a:t>
            </a:r>
          </a:p>
        </c:rich>
      </c:tx>
      <c:layout>
        <c:manualLayout>
          <c:xMode val="edge"/>
          <c:yMode val="edge"/>
          <c:x val="0.3484536082474226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723926380368099"/>
          <c:w val="0.7628865979381442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E7-48E3-90AF-E18BDCA869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E7-48E3-90AF-E18BDCA869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1">
                  <c:v>-6.2264000000141095E-2</c:v>
                </c:pt>
                <c:pt idx="2">
                  <c:v>-6.598400000075344E-2</c:v>
                </c:pt>
                <c:pt idx="3">
                  <c:v>-6.4996000000974163E-2</c:v>
                </c:pt>
                <c:pt idx="4">
                  <c:v>-6.633999999758089E-2</c:v>
                </c:pt>
                <c:pt idx="6">
                  <c:v>-6.7739999998593703E-2</c:v>
                </c:pt>
                <c:pt idx="7">
                  <c:v>-6.9048000004841015E-2</c:v>
                </c:pt>
                <c:pt idx="12">
                  <c:v>-7.5404000002890825E-2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E7-48E3-90AF-E18BDCA869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5">
                  <c:v>-6.6336000003502704E-2</c:v>
                </c:pt>
                <c:pt idx="8">
                  <c:v>-6.8447999998170417E-2</c:v>
                </c:pt>
                <c:pt idx="9">
                  <c:v>-7.1331999999529216E-2</c:v>
                </c:pt>
                <c:pt idx="10">
                  <c:v>-7.1759999998903368E-2</c:v>
                </c:pt>
                <c:pt idx="11">
                  <c:v>-7.1812000001955312E-2</c:v>
                </c:pt>
                <c:pt idx="13">
                  <c:v>-7.4951999995391816E-2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E7-48E3-90AF-E18BDCA869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E7-48E3-90AF-E18BDCA869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E7-48E3-90AF-E18BDCA869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1.4E-3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1E-4</c:v>
                  </c:pt>
                  <c:pt idx="11">
                    <c:v>4.0000000000000002E-4</c:v>
                  </c:pt>
                  <c:pt idx="12">
                    <c:v>2.8E-3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E7-48E3-90AF-E18BDCA869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0</c:v>
                </c:pt>
                <c:pt idx="1">
                  <c:v>26249</c:v>
                </c:pt>
                <c:pt idx="2">
                  <c:v>27044</c:v>
                </c:pt>
                <c:pt idx="3">
                  <c:v>27761</c:v>
                </c:pt>
                <c:pt idx="4">
                  <c:v>28465</c:v>
                </c:pt>
                <c:pt idx="5">
                  <c:v>28476</c:v>
                </c:pt>
                <c:pt idx="6">
                  <c:v>28940</c:v>
                </c:pt>
                <c:pt idx="7">
                  <c:v>29318</c:v>
                </c:pt>
                <c:pt idx="8">
                  <c:v>29618</c:v>
                </c:pt>
                <c:pt idx="9">
                  <c:v>30487</c:v>
                </c:pt>
                <c:pt idx="10">
                  <c:v>30785</c:v>
                </c:pt>
                <c:pt idx="11">
                  <c:v>31642</c:v>
                </c:pt>
                <c:pt idx="12">
                  <c:v>32064</c:v>
                </c:pt>
                <c:pt idx="13">
                  <c:v>32787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-6.0446416015574878E-4</c:v>
                </c:pt>
                <c:pt idx="1">
                  <c:v>-6.1359689080981057E-2</c:v>
                </c:pt>
                <c:pt idx="2">
                  <c:v>-6.3199774562792022E-2</c:v>
                </c:pt>
                <c:pt idx="3">
                  <c:v>-6.4859323355821535E-2</c:v>
                </c:pt>
                <c:pt idx="4">
                  <c:v>-6.6488782700720811E-2</c:v>
                </c:pt>
                <c:pt idx="5">
                  <c:v>-6.6514243002984863E-2</c:v>
                </c:pt>
                <c:pt idx="6">
                  <c:v>-6.7588204843941208E-2</c:v>
                </c:pt>
                <c:pt idx="7">
                  <c:v>-6.8463113412651322E-2</c:v>
                </c:pt>
                <c:pt idx="8">
                  <c:v>-6.9157485292579993E-2</c:v>
                </c:pt>
                <c:pt idx="9">
                  <c:v>-7.1168849171440035E-2</c:v>
                </c:pt>
                <c:pt idx="10">
                  <c:v>-7.1858591905502506E-2</c:v>
                </c:pt>
                <c:pt idx="11">
                  <c:v>-7.3842180909165403E-2</c:v>
                </c:pt>
                <c:pt idx="12">
                  <c:v>-7.4818930686931726E-2</c:v>
                </c:pt>
                <c:pt idx="13">
                  <c:v>-7.6492366917559812E-2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E7-48E3-90AF-E18BDCA86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03864"/>
        <c:axId val="1"/>
      </c:scatterChart>
      <c:valAx>
        <c:axId val="7787038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03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71134020618557"/>
          <c:y val="0.92024539877300615"/>
          <c:w val="0.8618556701030928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0</xdr:rowOff>
    </xdr:from>
    <xdr:to>
      <xdr:col>18</xdr:col>
      <xdr:colOff>9524</xdr:colOff>
      <xdr:row>18</xdr:row>
      <xdr:rowOff>19050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F47B39D7-09C4-B4F7-0969-1A6DA89CA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333375</xdr:colOff>
      <xdr:row>0</xdr:row>
      <xdr:rowOff>0</xdr:rowOff>
    </xdr:from>
    <xdr:to>
      <xdr:col>26</xdr:col>
      <xdr:colOff>571500</xdr:colOff>
      <xdr:row>18</xdr:row>
      <xdr:rowOff>28575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B67B2277-9234-44FE-4FB8-726E8CAFA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s="2" customFormat="1" ht="12.95" customHeight="1" x14ac:dyDescent="0.2">
      <c r="A2" s="2" t="s">
        <v>27</v>
      </c>
      <c r="B2" s="2" t="s">
        <v>42</v>
      </c>
    </row>
    <row r="3" spans="1:6" s="2" customFormat="1" ht="12.95" customHeight="1" x14ac:dyDescent="0.2"/>
    <row r="4" spans="1:6" s="2" customFormat="1" ht="12.95" customHeight="1" thickTop="1" thickBot="1" x14ac:dyDescent="0.25">
      <c r="A4" s="5" t="s">
        <v>3</v>
      </c>
      <c r="C4" s="6">
        <v>25984.363000000001</v>
      </c>
      <c r="D4" s="7">
        <v>0.94723599999999997</v>
      </c>
    </row>
    <row r="5" spans="1:6" s="2" customFormat="1" ht="12.95" customHeight="1" thickTop="1" x14ac:dyDescent="0.2">
      <c r="A5" s="8" t="s">
        <v>45</v>
      </c>
      <c r="C5" s="9">
        <v>-9.5</v>
      </c>
      <c r="D5" s="2" t="s">
        <v>46</v>
      </c>
    </row>
    <row r="6" spans="1:6" s="2" customFormat="1" ht="12.95" customHeight="1" x14ac:dyDescent="0.2">
      <c r="A6" s="5" t="s">
        <v>4</v>
      </c>
    </row>
    <row r="7" spans="1:6" s="2" customFormat="1" ht="12.95" customHeight="1" x14ac:dyDescent="0.2">
      <c r="A7" s="2" t="s">
        <v>5</v>
      </c>
      <c r="C7" s="2">
        <f>+C4</f>
        <v>25984.363000000001</v>
      </c>
    </row>
    <row r="8" spans="1:6" s="2" customFormat="1" ht="12.95" customHeight="1" x14ac:dyDescent="0.2">
      <c r="A8" s="2" t="s">
        <v>6</v>
      </c>
      <c r="C8" s="2">
        <f>+D4</f>
        <v>0.94723599999999997</v>
      </c>
    </row>
    <row r="9" spans="1:6" s="2" customFormat="1" ht="12.95" customHeight="1" x14ac:dyDescent="0.2">
      <c r="A9" s="10" t="s">
        <v>51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6" s="2" customFormat="1" ht="12.95" customHeight="1" thickBot="1" x14ac:dyDescent="0.25">
      <c r="C10" s="14" t="s">
        <v>23</v>
      </c>
      <c r="D10" s="14" t="s">
        <v>24</v>
      </c>
    </row>
    <row r="11" spans="1:6" s="2" customFormat="1" ht="12.95" customHeight="1" x14ac:dyDescent="0.2">
      <c r="A11" s="2" t="s">
        <v>19</v>
      </c>
      <c r="C11" s="13">
        <f ca="1">INTERCEPT(INDIRECT($D$9):G986,INDIRECT($C$9):F986)</f>
        <v>-6.0446416015574878E-4</v>
      </c>
      <c r="D11" s="15"/>
    </row>
    <row r="12" spans="1:6" s="2" customFormat="1" ht="12.95" customHeight="1" x14ac:dyDescent="0.2">
      <c r="A12" s="2" t="s">
        <v>20</v>
      </c>
      <c r="C12" s="13">
        <f ca="1">SLOPE(INDIRECT($D$9):G986,INDIRECT($C$9):F986)</f>
        <v>-2.3145729330955582E-6</v>
      </c>
      <c r="D12" s="15"/>
    </row>
    <row r="13" spans="1:6" s="2" customFormat="1" ht="12.95" customHeight="1" x14ac:dyDescent="0.2">
      <c r="A13" s="2" t="s">
        <v>22</v>
      </c>
      <c r="C13" s="15" t="s">
        <v>17</v>
      </c>
    </row>
    <row r="14" spans="1:6" s="2" customFormat="1" ht="12.95" customHeight="1" x14ac:dyDescent="0.2"/>
    <row r="15" spans="1:6" s="2" customFormat="1" ht="12.95" customHeight="1" x14ac:dyDescent="0.2">
      <c r="A15" s="16" t="s">
        <v>21</v>
      </c>
      <c r="C15" s="17">
        <f ca="1">(C7+C11)+(C8+C12)*INT(MAX(F21:F3527))</f>
        <v>57041.313239633084</v>
      </c>
      <c r="E15" s="18" t="s">
        <v>55</v>
      </c>
      <c r="F15" s="9">
        <v>1</v>
      </c>
    </row>
    <row r="16" spans="1:6" s="2" customFormat="1" ht="12.95" customHeight="1" x14ac:dyDescent="0.2">
      <c r="A16" s="5" t="s">
        <v>7</v>
      </c>
      <c r="C16" s="19">
        <f ca="1">+C8+C12</f>
        <v>0.94723368542706687</v>
      </c>
      <c r="E16" s="18" t="s">
        <v>47</v>
      </c>
      <c r="F16" s="20">
        <f ca="1">NOW()+15018.5+$C$5/24</f>
        <v>60322.792529513885</v>
      </c>
    </row>
    <row r="17" spans="1:32" s="2" customFormat="1" ht="12.95" customHeight="1" thickBot="1" x14ac:dyDescent="0.25">
      <c r="A17" s="18" t="s">
        <v>40</v>
      </c>
      <c r="C17" s="2">
        <f>COUNT(C21:C2185)</f>
        <v>14</v>
      </c>
      <c r="E17" s="18" t="s">
        <v>56</v>
      </c>
      <c r="F17" s="20">
        <f ca="1">ROUND(2*(F16-$C$7)/$C$8,0)/2+F15</f>
        <v>36252</v>
      </c>
    </row>
    <row r="18" spans="1:32" s="2" customFormat="1" ht="12.95" customHeight="1" thickTop="1" thickBot="1" x14ac:dyDescent="0.25">
      <c r="A18" s="5" t="s">
        <v>8</v>
      </c>
      <c r="C18" s="6">
        <f ca="1">+C15</f>
        <v>57041.313239633084</v>
      </c>
      <c r="D18" s="7">
        <f ca="1">+C16</f>
        <v>0.94723368542706687</v>
      </c>
      <c r="E18" s="18" t="s">
        <v>48</v>
      </c>
      <c r="F18" s="13">
        <f ca="1">ROUND(2*(F16-$C$15)/$C$16,0)/2+F15</f>
        <v>3465.5</v>
      </c>
    </row>
    <row r="19" spans="1:32" s="2" customFormat="1" ht="12.95" customHeight="1" thickTop="1" x14ac:dyDescent="0.2">
      <c r="E19" s="18" t="s">
        <v>49</v>
      </c>
      <c r="F19" s="21">
        <f ca="1">+$C$15+$C$16*F18-15018.5-$C$5/24</f>
        <v>45305.84740981392</v>
      </c>
    </row>
    <row r="20" spans="1:32" s="2" customFormat="1" ht="12.95" customHeight="1" thickBot="1" x14ac:dyDescent="0.25">
      <c r="A20" s="14" t="s">
        <v>9</v>
      </c>
      <c r="B20" s="14" t="s">
        <v>10</v>
      </c>
      <c r="C20" s="14" t="s">
        <v>11</v>
      </c>
      <c r="D20" s="14" t="s">
        <v>16</v>
      </c>
      <c r="E20" s="14" t="s">
        <v>12</v>
      </c>
      <c r="F20" s="14" t="s">
        <v>13</v>
      </c>
      <c r="G20" s="14" t="s">
        <v>14</v>
      </c>
      <c r="H20" s="22" t="s">
        <v>2</v>
      </c>
      <c r="I20" s="22" t="s">
        <v>58</v>
      </c>
      <c r="J20" s="22" t="s">
        <v>0</v>
      </c>
      <c r="K20" s="22" t="s">
        <v>1</v>
      </c>
      <c r="L20" s="22" t="s">
        <v>28</v>
      </c>
      <c r="M20" s="22" t="s">
        <v>29</v>
      </c>
      <c r="N20" s="22" t="s">
        <v>30</v>
      </c>
      <c r="O20" s="22" t="s">
        <v>26</v>
      </c>
      <c r="P20" s="23" t="s">
        <v>25</v>
      </c>
      <c r="Q20" s="14" t="s">
        <v>18</v>
      </c>
    </row>
    <row r="21" spans="1:32" s="2" customFormat="1" ht="12.95" customHeight="1" x14ac:dyDescent="0.2">
      <c r="A21" s="2" t="s">
        <v>15</v>
      </c>
      <c r="C21" s="24">
        <v>25984.363000000001</v>
      </c>
      <c r="D21" s="24" t="s">
        <v>17</v>
      </c>
      <c r="E21" s="2">
        <f t="shared" ref="E21:E34" si="0">+(C21-C$7)/C$8</f>
        <v>0</v>
      </c>
      <c r="F21" s="2">
        <f t="shared" ref="F21:F34" si="1">ROUND(2*E21,0)/2</f>
        <v>0</v>
      </c>
      <c r="G21" s="2">
        <f t="shared" ref="G21:G34" si="2">+C21-(C$7+F21*C$8)</f>
        <v>0</v>
      </c>
      <c r="H21" s="2">
        <f>+G21</f>
        <v>0</v>
      </c>
      <c r="O21" s="2">
        <f t="shared" ref="O21:O34" ca="1" si="3">+C$11+C$12*F21</f>
        <v>-6.0446416015574878E-4</v>
      </c>
      <c r="Q21" s="25">
        <f t="shared" ref="Q21:Q34" si="4">+C21-15018.5</f>
        <v>10965.863000000001</v>
      </c>
    </row>
    <row r="22" spans="1:32" s="2" customFormat="1" ht="12.95" customHeight="1" x14ac:dyDescent="0.2">
      <c r="A22" s="2" t="s">
        <v>33</v>
      </c>
      <c r="C22" s="24">
        <v>50848.298499999997</v>
      </c>
      <c r="D22" s="24">
        <v>2.9999999999999997E-4</v>
      </c>
      <c r="E22" s="2">
        <f t="shared" si="0"/>
        <v>26248.93426770097</v>
      </c>
      <c r="F22" s="2">
        <f t="shared" si="1"/>
        <v>26249</v>
      </c>
      <c r="G22" s="2">
        <f t="shared" si="2"/>
        <v>-6.2264000000141095E-2</v>
      </c>
      <c r="J22" s="2">
        <f>G22</f>
        <v>-6.2264000000141095E-2</v>
      </c>
      <c r="O22" s="2">
        <f t="shared" ca="1" si="3"/>
        <v>-6.1359689080981057E-2</v>
      </c>
      <c r="Q22" s="25">
        <f t="shared" si="4"/>
        <v>35829.798499999997</v>
      </c>
      <c r="AA22" s="2">
        <v>37</v>
      </c>
      <c r="AC22" s="2" t="s">
        <v>31</v>
      </c>
      <c r="AD22" s="2" t="s">
        <v>32</v>
      </c>
      <c r="AF22" s="2" t="s">
        <v>34</v>
      </c>
    </row>
    <row r="23" spans="1:32" s="2" customFormat="1" ht="12.95" customHeight="1" x14ac:dyDescent="0.2">
      <c r="A23" s="26" t="s">
        <v>36</v>
      </c>
      <c r="B23" s="27"/>
      <c r="C23" s="28">
        <v>51601.347399999999</v>
      </c>
      <c r="D23" s="28">
        <v>1.1999999999999999E-3</v>
      </c>
      <c r="E23" s="2">
        <f t="shared" si="0"/>
        <v>27043.930340485367</v>
      </c>
      <c r="F23" s="2">
        <f t="shared" si="1"/>
        <v>27044</v>
      </c>
      <c r="G23" s="2">
        <f t="shared" si="2"/>
        <v>-6.598400000075344E-2</v>
      </c>
      <c r="J23" s="2">
        <f>G23</f>
        <v>-6.598400000075344E-2</v>
      </c>
      <c r="O23" s="2">
        <f t="shared" ca="1" si="3"/>
        <v>-6.3199774562792022E-2</v>
      </c>
      <c r="Q23" s="25">
        <f t="shared" si="4"/>
        <v>36582.847399999999</v>
      </c>
      <c r="R23" s="2" t="s">
        <v>0</v>
      </c>
    </row>
    <row r="24" spans="1:32" s="2" customFormat="1" ht="12.95" customHeight="1" x14ac:dyDescent="0.2">
      <c r="A24" s="2" t="s">
        <v>35</v>
      </c>
      <c r="C24" s="24">
        <v>52280.516600000003</v>
      </c>
      <c r="D24" s="24">
        <v>5.9999999999999995E-4</v>
      </c>
      <c r="E24" s="2">
        <f t="shared" si="0"/>
        <v>27760.931383520056</v>
      </c>
      <c r="F24" s="2">
        <f t="shared" si="1"/>
        <v>27761</v>
      </c>
      <c r="G24" s="2">
        <f t="shared" si="2"/>
        <v>-6.4996000000974163E-2</v>
      </c>
      <c r="J24" s="2">
        <f>G24</f>
        <v>-6.4996000000974163E-2</v>
      </c>
      <c r="O24" s="2">
        <f t="shared" ca="1" si="3"/>
        <v>-6.4859323355821535E-2</v>
      </c>
      <c r="Q24" s="25">
        <f t="shared" si="4"/>
        <v>37262.016600000003</v>
      </c>
      <c r="R24" s="2" t="s">
        <v>0</v>
      </c>
    </row>
    <row r="25" spans="1:32" s="2" customFormat="1" ht="12.95" customHeight="1" x14ac:dyDescent="0.2">
      <c r="A25" s="2" t="s">
        <v>39</v>
      </c>
      <c r="B25" s="27"/>
      <c r="C25" s="28">
        <v>52947.369400000003</v>
      </c>
      <c r="D25" s="24">
        <v>8.9999999999999998E-4</v>
      </c>
      <c r="E25" s="2">
        <f t="shared" si="0"/>
        <v>28464.929964655064</v>
      </c>
      <c r="F25" s="2">
        <f t="shared" si="1"/>
        <v>28465</v>
      </c>
      <c r="G25" s="2">
        <f t="shared" si="2"/>
        <v>-6.633999999758089E-2</v>
      </c>
      <c r="J25" s="2">
        <f>G25</f>
        <v>-6.633999999758089E-2</v>
      </c>
      <c r="O25" s="2">
        <f t="shared" ca="1" si="3"/>
        <v>-6.6488782700720811E-2</v>
      </c>
      <c r="Q25" s="25">
        <f t="shared" si="4"/>
        <v>37928.869400000003</v>
      </c>
      <c r="R25" s="2" t="s">
        <v>0</v>
      </c>
    </row>
    <row r="26" spans="1:32" s="2" customFormat="1" ht="12.95" customHeight="1" x14ac:dyDescent="0.2">
      <c r="A26" s="29" t="s">
        <v>37</v>
      </c>
      <c r="B26" s="30" t="s">
        <v>38</v>
      </c>
      <c r="C26" s="31">
        <v>52957.788999999997</v>
      </c>
      <c r="D26" s="28">
        <v>5.9999999999999995E-4</v>
      </c>
      <c r="E26" s="2">
        <f t="shared" si="0"/>
        <v>28475.92996887787</v>
      </c>
      <c r="F26" s="2">
        <f t="shared" si="1"/>
        <v>28476</v>
      </c>
      <c r="G26" s="2">
        <f t="shared" si="2"/>
        <v>-6.6336000003502704E-2</v>
      </c>
      <c r="K26" s="2">
        <f>G26</f>
        <v>-6.6336000003502704E-2</v>
      </c>
      <c r="O26" s="2">
        <f t="shared" ca="1" si="3"/>
        <v>-6.6514243002984863E-2</v>
      </c>
      <c r="Q26" s="25">
        <f t="shared" si="4"/>
        <v>37939.288999999997</v>
      </c>
      <c r="R26" s="2" t="s">
        <v>1</v>
      </c>
    </row>
    <row r="27" spans="1:32" s="2" customFormat="1" ht="12.95" customHeight="1" x14ac:dyDescent="0.2">
      <c r="A27" s="32" t="s">
        <v>50</v>
      </c>
      <c r="B27" s="30" t="s">
        <v>38</v>
      </c>
      <c r="C27" s="24">
        <v>53397.305099999998</v>
      </c>
      <c r="D27" s="24">
        <v>2E-3</v>
      </c>
      <c r="E27" s="2">
        <f t="shared" si="0"/>
        <v>28939.928486670691</v>
      </c>
      <c r="F27" s="2">
        <f t="shared" si="1"/>
        <v>28940</v>
      </c>
      <c r="G27" s="2">
        <f t="shared" si="2"/>
        <v>-6.7739999998593703E-2</v>
      </c>
      <c r="J27" s="2">
        <f>G27</f>
        <v>-6.7739999998593703E-2</v>
      </c>
      <c r="O27" s="2">
        <f t="shared" ca="1" si="3"/>
        <v>-6.7588204843941208E-2</v>
      </c>
      <c r="Q27" s="25">
        <f t="shared" si="4"/>
        <v>38378.805099999998</v>
      </c>
      <c r="R27" s="2" t="s">
        <v>0</v>
      </c>
    </row>
    <row r="28" spans="1:32" s="2" customFormat="1" ht="12.95" customHeight="1" x14ac:dyDescent="0.2">
      <c r="A28" s="33" t="s">
        <v>43</v>
      </c>
      <c r="B28" s="34"/>
      <c r="C28" s="3">
        <v>53755.358999999997</v>
      </c>
      <c r="D28" s="3">
        <v>1.4E-3</v>
      </c>
      <c r="E28" s="33">
        <f t="shared" si="0"/>
        <v>29317.92710581101</v>
      </c>
      <c r="F28" s="2">
        <f t="shared" si="1"/>
        <v>29318</v>
      </c>
      <c r="G28" s="2">
        <f t="shared" si="2"/>
        <v>-6.9048000004841015E-2</v>
      </c>
      <c r="J28" s="2">
        <f>G28</f>
        <v>-6.9048000004841015E-2</v>
      </c>
      <c r="O28" s="2">
        <f t="shared" ca="1" si="3"/>
        <v>-6.8463113412651322E-2</v>
      </c>
      <c r="Q28" s="25">
        <f t="shared" si="4"/>
        <v>38736.858999999997</v>
      </c>
      <c r="R28" s="2" t="s">
        <v>0</v>
      </c>
    </row>
    <row r="29" spans="1:32" s="2" customFormat="1" ht="12.95" customHeight="1" x14ac:dyDescent="0.2">
      <c r="A29" s="33" t="s">
        <v>44</v>
      </c>
      <c r="B29" s="35" t="s">
        <v>38</v>
      </c>
      <c r="C29" s="36">
        <v>54039.530400000003</v>
      </c>
      <c r="D29" s="37">
        <v>2.0000000000000001E-4</v>
      </c>
      <c r="E29" s="33">
        <f t="shared" si="0"/>
        <v>29617.927739232888</v>
      </c>
      <c r="F29" s="2">
        <f t="shared" si="1"/>
        <v>29618</v>
      </c>
      <c r="G29" s="2">
        <f t="shared" si="2"/>
        <v>-6.8447999998170417E-2</v>
      </c>
      <c r="K29" s="2">
        <f>G29</f>
        <v>-6.8447999998170417E-2</v>
      </c>
      <c r="O29" s="2">
        <f t="shared" ca="1" si="3"/>
        <v>-6.9157485292579993E-2</v>
      </c>
      <c r="Q29" s="25">
        <f t="shared" si="4"/>
        <v>39021.030400000003</v>
      </c>
      <c r="R29" s="2" t="s">
        <v>1</v>
      </c>
    </row>
    <row r="30" spans="1:32" s="2" customFormat="1" ht="12.95" customHeight="1" x14ac:dyDescent="0.2">
      <c r="A30" s="3" t="s">
        <v>52</v>
      </c>
      <c r="B30" s="4" t="s">
        <v>38</v>
      </c>
      <c r="C30" s="3">
        <v>54862.675600000002</v>
      </c>
      <c r="D30" s="3">
        <v>2.9999999999999997E-4</v>
      </c>
      <c r="E30" s="33">
        <f t="shared" si="0"/>
        <v>30486.92469458509</v>
      </c>
      <c r="F30" s="2">
        <f t="shared" si="1"/>
        <v>30487</v>
      </c>
      <c r="G30" s="2">
        <f t="shared" si="2"/>
        <v>-7.1331999999529216E-2</v>
      </c>
      <c r="K30" s="2">
        <f>G30</f>
        <v>-7.1331999999529216E-2</v>
      </c>
      <c r="O30" s="2">
        <f t="shared" ca="1" si="3"/>
        <v>-7.1168849171440035E-2</v>
      </c>
      <c r="Q30" s="25">
        <f t="shared" si="4"/>
        <v>39844.175600000002</v>
      </c>
      <c r="R30" s="2" t="s">
        <v>1</v>
      </c>
    </row>
    <row r="31" spans="1:32" s="2" customFormat="1" ht="12.95" customHeight="1" x14ac:dyDescent="0.2">
      <c r="A31" s="3" t="s">
        <v>53</v>
      </c>
      <c r="B31" s="4" t="s">
        <v>38</v>
      </c>
      <c r="C31" s="3">
        <v>55144.951500000003</v>
      </c>
      <c r="D31" s="3">
        <v>1E-4</v>
      </c>
      <c r="E31" s="33">
        <f t="shared" si="0"/>
        <v>30784.924242744157</v>
      </c>
      <c r="F31" s="2">
        <f t="shared" si="1"/>
        <v>30785</v>
      </c>
      <c r="G31" s="2">
        <f t="shared" si="2"/>
        <v>-7.1759999998903368E-2</v>
      </c>
      <c r="K31" s="2">
        <f>G31</f>
        <v>-7.1759999998903368E-2</v>
      </c>
      <c r="O31" s="2">
        <f t="shared" ca="1" si="3"/>
        <v>-7.1858591905502506E-2</v>
      </c>
      <c r="Q31" s="25">
        <f t="shared" si="4"/>
        <v>40126.451500000003</v>
      </c>
      <c r="R31" s="2" t="s">
        <v>1</v>
      </c>
    </row>
    <row r="32" spans="1:32" s="2" customFormat="1" ht="12.95" customHeight="1" x14ac:dyDescent="0.2">
      <c r="A32" s="26" t="s">
        <v>54</v>
      </c>
      <c r="B32" s="38" t="s">
        <v>38</v>
      </c>
      <c r="C32" s="26">
        <v>55956.7327</v>
      </c>
      <c r="D32" s="26">
        <v>4.0000000000000002E-4</v>
      </c>
      <c r="E32" s="33">
        <f t="shared" si="0"/>
        <v>31641.924187847591</v>
      </c>
      <c r="F32" s="2">
        <f t="shared" si="1"/>
        <v>31642</v>
      </c>
      <c r="G32" s="2">
        <f t="shared" si="2"/>
        <v>-7.1812000001955312E-2</v>
      </c>
      <c r="K32" s="2">
        <f>G32</f>
        <v>-7.1812000001955312E-2</v>
      </c>
      <c r="O32" s="2">
        <f t="shared" ca="1" si="3"/>
        <v>-7.3842180909165403E-2</v>
      </c>
      <c r="Q32" s="25">
        <f t="shared" si="4"/>
        <v>40938.2327</v>
      </c>
      <c r="R32" s="2" t="s">
        <v>1</v>
      </c>
    </row>
    <row r="33" spans="1:18" s="2" customFormat="1" ht="12.95" customHeight="1" x14ac:dyDescent="0.2">
      <c r="A33" s="39" t="s">
        <v>57</v>
      </c>
      <c r="B33" s="40" t="s">
        <v>38</v>
      </c>
      <c r="C33" s="39">
        <v>56356.462699999996</v>
      </c>
      <c r="D33" s="39">
        <v>2.8E-3</v>
      </c>
      <c r="E33" s="33">
        <f t="shared" si="0"/>
        <v>32063.920395761983</v>
      </c>
      <c r="F33" s="2">
        <f t="shared" si="1"/>
        <v>32064</v>
      </c>
      <c r="G33" s="2">
        <f t="shared" si="2"/>
        <v>-7.5404000002890825E-2</v>
      </c>
      <c r="J33" s="2">
        <f>G33</f>
        <v>-7.5404000002890825E-2</v>
      </c>
      <c r="O33" s="2">
        <f t="shared" ca="1" si="3"/>
        <v>-7.4818930686931726E-2</v>
      </c>
      <c r="Q33" s="25">
        <f t="shared" si="4"/>
        <v>41337.962699999996</v>
      </c>
      <c r="R33" s="2" t="s">
        <v>0</v>
      </c>
    </row>
    <row r="34" spans="1:18" s="2" customFormat="1" ht="12.95" customHeight="1" x14ac:dyDescent="0.2">
      <c r="A34" s="41" t="s">
        <v>59</v>
      </c>
      <c r="B34" s="42" t="s">
        <v>38</v>
      </c>
      <c r="C34" s="43">
        <v>57041.314780000001</v>
      </c>
      <c r="D34" s="43">
        <v>2.9999999999999997E-4</v>
      </c>
      <c r="E34" s="33">
        <f t="shared" si="0"/>
        <v>32786.920872939794</v>
      </c>
      <c r="F34" s="2">
        <f t="shared" si="1"/>
        <v>32787</v>
      </c>
      <c r="G34" s="2">
        <f t="shared" si="2"/>
        <v>-7.4951999995391816E-2</v>
      </c>
      <c r="K34" s="2">
        <f>G34</f>
        <v>-7.4951999995391816E-2</v>
      </c>
      <c r="O34" s="2">
        <f t="shared" ca="1" si="3"/>
        <v>-7.6492366917559812E-2</v>
      </c>
      <c r="Q34" s="25">
        <f t="shared" si="4"/>
        <v>42022.814780000001</v>
      </c>
      <c r="R34" s="2" t="s">
        <v>1</v>
      </c>
    </row>
    <row r="35" spans="1:18" s="2" customFormat="1" ht="12.95" customHeight="1" x14ac:dyDescent="0.2">
      <c r="C35" s="24"/>
      <c r="D35" s="24"/>
    </row>
    <row r="36" spans="1:18" s="2" customFormat="1" ht="12.95" customHeight="1" x14ac:dyDescent="0.2">
      <c r="C36" s="24"/>
      <c r="D36" s="24"/>
    </row>
    <row r="37" spans="1:18" s="2" customFormat="1" ht="12.95" customHeight="1" x14ac:dyDescent="0.2">
      <c r="C37" s="24"/>
      <c r="D37" s="24"/>
    </row>
    <row r="38" spans="1:18" s="2" customFormat="1" ht="12.95" customHeight="1" x14ac:dyDescent="0.2">
      <c r="C38" s="24"/>
      <c r="D38" s="24"/>
    </row>
    <row r="39" spans="1:18" s="2" customFormat="1" ht="12.95" customHeight="1" x14ac:dyDescent="0.2">
      <c r="C39" s="24"/>
      <c r="D39" s="24"/>
    </row>
    <row r="40" spans="1:18" s="2" customFormat="1" ht="12.95" customHeight="1" x14ac:dyDescent="0.2">
      <c r="C40" s="24"/>
      <c r="D40" s="24"/>
    </row>
    <row r="41" spans="1:18" s="2" customFormat="1" ht="12.95" customHeight="1" x14ac:dyDescent="0.2"/>
    <row r="42" spans="1:18" s="2" customFormat="1" ht="12.95" customHeight="1" x14ac:dyDescent="0.2"/>
    <row r="43" spans="1:18" s="2" customFormat="1" ht="12.95" customHeight="1" x14ac:dyDescent="0.2"/>
    <row r="44" spans="1:18" s="2" customFormat="1" ht="12.95" customHeight="1" x14ac:dyDescent="0.2"/>
    <row r="45" spans="1:18" s="2" customFormat="1" ht="12.95" customHeight="1" x14ac:dyDescent="0.2"/>
    <row r="46" spans="1:18" s="2" customFormat="1" ht="12.95" customHeight="1" x14ac:dyDescent="0.2"/>
    <row r="47" spans="1:18" s="2" customFormat="1" ht="12.95" customHeight="1" x14ac:dyDescent="0.2"/>
    <row r="48" spans="1:18" s="2" customFormat="1" ht="12.95" customHeight="1" x14ac:dyDescent="0.2"/>
    <row r="49" s="2" customFormat="1" ht="12.95" customHeight="1" x14ac:dyDescent="0.2"/>
    <row r="50" s="2" customFormat="1" ht="12.95" customHeight="1" x14ac:dyDescent="0.2"/>
    <row r="51" s="2" customFormat="1" ht="12.95" customHeight="1" x14ac:dyDescent="0.2"/>
    <row r="52" s="2" customFormat="1" ht="12.95" customHeight="1" x14ac:dyDescent="0.2"/>
    <row r="53" s="2" customFormat="1" ht="12.95" customHeight="1" x14ac:dyDescent="0.2"/>
    <row r="54" s="2" customFormat="1" ht="12.95" customHeight="1" x14ac:dyDescent="0.2"/>
    <row r="55" s="2" customFormat="1" ht="12.95" customHeight="1" x14ac:dyDescent="0.2"/>
    <row r="56" s="2" customFormat="1" ht="12.95" customHeight="1" x14ac:dyDescent="0.2"/>
    <row r="57" s="2" customFormat="1" ht="12.95" customHeight="1" x14ac:dyDescent="0.2"/>
    <row r="58" s="2" customFormat="1" ht="12.95" customHeight="1" x14ac:dyDescent="0.2"/>
    <row r="59" s="2" customFormat="1" ht="12.95" customHeight="1" x14ac:dyDescent="0.2"/>
    <row r="60" s="2" customFormat="1" ht="12.95" customHeight="1" x14ac:dyDescent="0.2"/>
    <row r="61" s="2" customFormat="1" ht="12.95" customHeight="1" x14ac:dyDescent="0.2"/>
    <row r="62" s="2" customFormat="1" ht="12.95" customHeight="1" x14ac:dyDescent="0.2"/>
    <row r="63" s="2" customFormat="1" ht="12.95" customHeight="1" x14ac:dyDescent="0.2"/>
    <row r="64" s="2" customFormat="1" ht="12.95" customHeight="1" x14ac:dyDescent="0.2"/>
    <row r="65" s="2" customFormat="1" ht="12.95" customHeight="1" x14ac:dyDescent="0.2"/>
    <row r="66" s="2" customFormat="1" ht="12.95" customHeight="1" x14ac:dyDescent="0.2"/>
    <row r="67" s="2" customFormat="1" ht="12.95" customHeight="1" x14ac:dyDescent="0.2"/>
    <row r="68" s="2" customFormat="1" ht="12.95" customHeight="1" x14ac:dyDescent="0.2"/>
    <row r="69" s="2" customFormat="1" ht="12.95" customHeight="1" x14ac:dyDescent="0.2"/>
    <row r="70" s="2" customFormat="1" ht="12.95" customHeight="1" x14ac:dyDescent="0.2"/>
    <row r="71" s="2" customFormat="1" ht="12.95" customHeight="1" x14ac:dyDescent="0.2"/>
    <row r="72" s="2" customFormat="1" ht="12.95" customHeight="1" x14ac:dyDescent="0.2"/>
    <row r="73" s="2" customFormat="1" ht="12.95" customHeight="1" x14ac:dyDescent="0.2"/>
    <row r="74" s="2" customFormat="1" ht="12.95" customHeight="1" x14ac:dyDescent="0.2"/>
    <row r="75" s="2" customFormat="1" ht="12.95" customHeight="1" x14ac:dyDescent="0.2"/>
    <row r="76" s="2" customFormat="1" ht="12.95" customHeight="1" x14ac:dyDescent="0.2"/>
    <row r="77" s="2" customFormat="1" ht="12.95" customHeight="1" x14ac:dyDescent="0.2"/>
    <row r="78" s="2" customFormat="1" ht="12.95" customHeight="1" x14ac:dyDescent="0.2"/>
    <row r="79" s="2" customFormat="1" ht="12.95" customHeight="1" x14ac:dyDescent="0.2"/>
    <row r="80" s="2" customFormat="1" ht="12.95" customHeight="1" x14ac:dyDescent="0.2"/>
    <row r="81" s="2" customFormat="1" ht="12.95" customHeight="1" x14ac:dyDescent="0.2"/>
    <row r="82" s="2" customFormat="1" ht="12.95" customHeight="1" x14ac:dyDescent="0.2"/>
    <row r="83" s="2" customFormat="1" ht="12.95" customHeight="1" x14ac:dyDescent="0.2"/>
    <row r="84" s="2" customFormat="1" ht="12.95" customHeight="1" x14ac:dyDescent="0.2"/>
    <row r="85" s="2" customFormat="1" ht="12.95" customHeight="1" x14ac:dyDescent="0.2"/>
    <row r="86" s="2" customFormat="1" ht="12.95" customHeight="1" x14ac:dyDescent="0.2"/>
    <row r="87" s="2" customFormat="1" ht="12.95" customHeight="1" x14ac:dyDescent="0.2"/>
    <row r="88" s="2" customFormat="1" ht="12.95" customHeight="1" x14ac:dyDescent="0.2"/>
    <row r="89" s="2" customFormat="1" ht="12.95" customHeight="1" x14ac:dyDescent="0.2"/>
    <row r="90" s="2" customFormat="1" ht="12.95" customHeight="1" x14ac:dyDescent="0.2"/>
    <row r="91" s="2" customFormat="1" ht="12.95" customHeight="1" x14ac:dyDescent="0.2"/>
    <row r="92" s="2" customFormat="1" ht="12.95" customHeight="1" x14ac:dyDescent="0.2"/>
    <row r="93" s="2" customFormat="1" ht="12.95" customHeight="1" x14ac:dyDescent="0.2"/>
    <row r="94" s="2" customFormat="1" ht="12.95" customHeight="1" x14ac:dyDescent="0.2"/>
    <row r="95" s="2" customFormat="1" ht="12.95" customHeight="1" x14ac:dyDescent="0.2"/>
    <row r="96" s="2" customFormat="1" ht="12.95" customHeight="1" x14ac:dyDescent="0.2"/>
    <row r="97" s="2" customFormat="1" ht="12.95" customHeight="1" x14ac:dyDescent="0.2"/>
    <row r="98" s="2" customFormat="1" ht="12.95" customHeight="1" x14ac:dyDescent="0.2"/>
    <row r="99" s="2" customFormat="1" ht="12.95" customHeight="1" x14ac:dyDescent="0.2"/>
    <row r="100" s="2" customFormat="1" ht="12.95" customHeight="1" x14ac:dyDescent="0.2"/>
    <row r="101" s="2" customFormat="1" ht="12.95" customHeight="1" x14ac:dyDescent="0.2"/>
    <row r="102" s="2" customFormat="1" ht="12.95" customHeight="1" x14ac:dyDescent="0.2"/>
    <row r="103" s="2" customFormat="1" ht="12.95" customHeight="1" x14ac:dyDescent="0.2"/>
    <row r="104" s="2" customFormat="1" ht="12.95" customHeight="1" x14ac:dyDescent="0.2"/>
    <row r="105" s="2" customFormat="1" ht="12.95" customHeight="1" x14ac:dyDescent="0.2"/>
    <row r="106" s="2" customFormat="1" ht="12.95" customHeight="1" x14ac:dyDescent="0.2"/>
    <row r="107" s="2" customFormat="1" ht="12.95" customHeight="1" x14ac:dyDescent="0.2"/>
    <row r="108" s="2" customFormat="1" ht="12.95" customHeight="1" x14ac:dyDescent="0.2"/>
    <row r="109" s="2" customFormat="1" ht="12.95" customHeight="1" x14ac:dyDescent="0.2"/>
    <row r="110" s="2" customFormat="1" ht="12.95" customHeight="1" x14ac:dyDescent="0.2"/>
    <row r="111" s="2" customFormat="1" ht="12.95" customHeight="1" x14ac:dyDescent="0.2"/>
    <row r="112" s="2" customFormat="1" ht="12.95" customHeight="1" x14ac:dyDescent="0.2"/>
    <row r="113" s="2" customFormat="1" ht="12.95" customHeight="1" x14ac:dyDescent="0.2"/>
    <row r="114" s="2" customFormat="1" ht="12.95" customHeight="1" x14ac:dyDescent="0.2"/>
    <row r="115" s="2" customFormat="1" ht="12.95" customHeight="1" x14ac:dyDescent="0.2"/>
    <row r="116" s="2" customFormat="1" ht="12.95" customHeight="1" x14ac:dyDescent="0.2"/>
    <row r="117" s="2" customFormat="1" ht="12.95" customHeight="1" x14ac:dyDescent="0.2"/>
    <row r="118" s="2" customFormat="1" ht="12.95" customHeight="1" x14ac:dyDescent="0.2"/>
    <row r="119" s="2" customFormat="1" ht="12.95" customHeight="1" x14ac:dyDescent="0.2"/>
    <row r="120" s="2" customFormat="1" ht="12.95" customHeight="1" x14ac:dyDescent="0.2"/>
    <row r="121" s="2" customFormat="1" ht="12.95" customHeight="1" x14ac:dyDescent="0.2"/>
    <row r="122" s="2" customFormat="1" ht="12.95" customHeight="1" x14ac:dyDescent="0.2"/>
    <row r="123" s="2" customFormat="1" ht="12.95" customHeight="1" x14ac:dyDescent="0.2"/>
    <row r="124" s="2" customFormat="1" ht="12.95" customHeight="1" x14ac:dyDescent="0.2"/>
    <row r="125" s="2" customFormat="1" ht="12.95" customHeight="1" x14ac:dyDescent="0.2"/>
    <row r="126" s="2" customFormat="1" ht="12.95" customHeight="1" x14ac:dyDescent="0.2"/>
    <row r="127" s="2" customFormat="1" ht="12.95" customHeight="1" x14ac:dyDescent="0.2"/>
    <row r="128" s="2" customFormat="1" ht="12.95" customHeight="1" x14ac:dyDescent="0.2"/>
    <row r="129" s="2" customFormat="1" ht="12.95" customHeight="1" x14ac:dyDescent="0.2"/>
    <row r="130" s="2" customFormat="1" ht="12.95" customHeight="1" x14ac:dyDescent="0.2"/>
    <row r="131" s="2" customFormat="1" ht="12.95" customHeight="1" x14ac:dyDescent="0.2"/>
    <row r="132" s="2" customFormat="1" ht="12.95" customHeight="1" x14ac:dyDescent="0.2"/>
    <row r="133" s="2" customFormat="1" ht="12.95" customHeight="1" x14ac:dyDescent="0.2"/>
    <row r="134" s="2" customFormat="1" ht="12.95" customHeight="1" x14ac:dyDescent="0.2"/>
    <row r="135" s="2" customFormat="1" ht="12.95" customHeight="1" x14ac:dyDescent="0.2"/>
    <row r="136" s="2" customFormat="1" ht="12.95" customHeight="1" x14ac:dyDescent="0.2"/>
    <row r="137" s="2" customFormat="1" ht="12.95" customHeight="1" x14ac:dyDescent="0.2"/>
    <row r="138" s="2" customFormat="1" ht="12.95" customHeight="1" x14ac:dyDescent="0.2"/>
    <row r="139" s="2" customFormat="1" ht="12.95" customHeight="1" x14ac:dyDescent="0.2"/>
    <row r="140" s="2" customFormat="1" ht="12.95" customHeight="1" x14ac:dyDescent="0.2"/>
    <row r="141" s="2" customFormat="1" ht="12.95" customHeight="1" x14ac:dyDescent="0.2"/>
    <row r="142" s="2" customFormat="1" ht="12.95" customHeight="1" x14ac:dyDescent="0.2"/>
    <row r="143" s="2" customFormat="1" ht="12.95" customHeight="1" x14ac:dyDescent="0.2"/>
    <row r="144" s="2" customFormat="1" ht="12.95" customHeight="1" x14ac:dyDescent="0.2"/>
    <row r="145" s="2" customFormat="1" ht="12.95" customHeight="1" x14ac:dyDescent="0.2"/>
    <row r="146" s="2" customFormat="1" ht="12.95" customHeight="1" x14ac:dyDescent="0.2"/>
    <row r="147" s="2" customFormat="1" ht="12.95" customHeight="1" x14ac:dyDescent="0.2"/>
    <row r="148" s="2" customFormat="1" ht="12.95" customHeight="1" x14ac:dyDescent="0.2"/>
    <row r="149" s="2" customFormat="1" ht="12.95" customHeight="1" x14ac:dyDescent="0.2"/>
    <row r="150" s="2" customFormat="1" ht="12.95" customHeight="1" x14ac:dyDescent="0.2"/>
    <row r="151" s="2" customFormat="1" ht="12.95" customHeight="1" x14ac:dyDescent="0.2"/>
    <row r="152" s="2" customFormat="1" ht="12.95" customHeight="1" x14ac:dyDescent="0.2"/>
    <row r="153" s="2" customFormat="1" ht="12.95" customHeight="1" x14ac:dyDescent="0.2"/>
    <row r="154" s="2" customFormat="1" ht="12.95" customHeight="1" x14ac:dyDescent="0.2"/>
    <row r="155" s="2" customFormat="1" ht="12.95" customHeight="1" x14ac:dyDescent="0.2"/>
    <row r="156" s="2" customFormat="1" ht="12.95" customHeight="1" x14ac:dyDescent="0.2"/>
    <row r="157" s="2" customFormat="1" ht="12.95" customHeight="1" x14ac:dyDescent="0.2"/>
    <row r="158" s="2" customFormat="1" ht="12.95" customHeight="1" x14ac:dyDescent="0.2"/>
    <row r="159" s="2" customFormat="1" ht="12.95" customHeight="1" x14ac:dyDescent="0.2"/>
    <row r="160" s="2" customFormat="1" ht="12.95" customHeight="1" x14ac:dyDescent="0.2"/>
    <row r="161" s="2" customFormat="1" ht="12.95" customHeight="1" x14ac:dyDescent="0.2"/>
    <row r="162" s="2" customFormat="1" ht="12.95" customHeight="1" x14ac:dyDescent="0.2"/>
    <row r="163" s="2" customFormat="1" ht="12.95" customHeight="1" x14ac:dyDescent="0.2"/>
    <row r="164" s="2" customFormat="1" ht="12.95" customHeight="1" x14ac:dyDescent="0.2"/>
    <row r="165" s="2" customFormat="1" ht="12.95" customHeight="1" x14ac:dyDescent="0.2"/>
    <row r="166" s="2" customFormat="1" ht="12.95" customHeight="1" x14ac:dyDescent="0.2"/>
    <row r="167" s="2" customFormat="1" ht="12.95" customHeight="1" x14ac:dyDescent="0.2"/>
    <row r="168" s="2" customFormat="1" ht="12.95" customHeight="1" x14ac:dyDescent="0.2"/>
    <row r="169" s="2" customFormat="1" ht="12.95" customHeight="1" x14ac:dyDescent="0.2"/>
    <row r="170" s="2" customFormat="1" ht="12.95" customHeight="1" x14ac:dyDescent="0.2"/>
    <row r="171" s="2" customFormat="1" ht="12.95" customHeight="1" x14ac:dyDescent="0.2"/>
    <row r="172" s="2" customFormat="1" ht="12.95" customHeight="1" x14ac:dyDescent="0.2"/>
    <row r="173" s="2" customFormat="1" ht="12.95" customHeight="1" x14ac:dyDescent="0.2"/>
    <row r="174" s="2" customFormat="1" ht="12.95" customHeight="1" x14ac:dyDescent="0.2"/>
    <row r="175" s="2" customFormat="1" ht="12.95" customHeight="1" x14ac:dyDescent="0.2"/>
    <row r="176" s="2" customFormat="1" ht="12.95" customHeight="1" x14ac:dyDescent="0.2"/>
    <row r="177" s="2" customFormat="1" ht="12.95" customHeight="1" x14ac:dyDescent="0.2"/>
    <row r="178" s="2" customFormat="1" ht="12.95" customHeight="1" x14ac:dyDescent="0.2"/>
    <row r="179" s="2" customFormat="1" ht="12.95" customHeight="1" x14ac:dyDescent="0.2"/>
    <row r="180" s="2" customFormat="1" ht="12.95" customHeight="1" x14ac:dyDescent="0.2"/>
    <row r="181" s="2" customFormat="1" ht="12.95" customHeight="1" x14ac:dyDescent="0.2"/>
    <row r="182" s="2" customFormat="1" ht="12.95" customHeight="1" x14ac:dyDescent="0.2"/>
    <row r="183" s="2" customFormat="1" ht="12.95" customHeight="1" x14ac:dyDescent="0.2"/>
    <row r="184" s="2" customFormat="1" ht="12.95" customHeight="1" x14ac:dyDescent="0.2"/>
    <row r="185" s="2" customFormat="1" ht="12.95" customHeight="1" x14ac:dyDescent="0.2"/>
    <row r="186" s="2" customFormat="1" ht="12.95" customHeight="1" x14ac:dyDescent="0.2"/>
    <row r="187" s="2" customFormat="1" ht="12.95" customHeight="1" x14ac:dyDescent="0.2"/>
    <row r="188" s="2" customFormat="1" ht="12.95" customHeight="1" x14ac:dyDescent="0.2"/>
    <row r="189" s="2" customFormat="1" ht="12.95" customHeight="1" x14ac:dyDescent="0.2"/>
    <row r="190" s="2" customFormat="1" ht="12.95" customHeight="1" x14ac:dyDescent="0.2"/>
    <row r="191" s="2" customFormat="1" ht="12.95" customHeight="1" x14ac:dyDescent="0.2"/>
    <row r="192" s="2" customFormat="1" ht="12.95" customHeight="1" x14ac:dyDescent="0.2"/>
    <row r="193" s="2" customFormat="1" ht="12.95" customHeight="1" x14ac:dyDescent="0.2"/>
    <row r="194" s="2" customFormat="1" ht="12.95" customHeight="1" x14ac:dyDescent="0.2"/>
    <row r="195" s="2" customFormat="1" ht="12.95" customHeight="1" x14ac:dyDescent="0.2"/>
    <row r="196" s="2" customFormat="1" ht="12.95" customHeight="1" x14ac:dyDescent="0.2"/>
    <row r="197" s="2" customFormat="1" ht="12.95" customHeight="1" x14ac:dyDescent="0.2"/>
    <row r="198" s="2" customFormat="1" ht="12.95" customHeight="1" x14ac:dyDescent="0.2"/>
    <row r="199" s="2" customFormat="1" ht="12.95" customHeight="1" x14ac:dyDescent="0.2"/>
    <row r="200" s="2" customFormat="1" ht="12.95" customHeight="1" x14ac:dyDescent="0.2"/>
    <row r="201" s="2" customFormat="1" ht="12.95" customHeight="1" x14ac:dyDescent="0.2"/>
    <row r="202" s="2" customFormat="1" ht="12.95" customHeight="1" x14ac:dyDescent="0.2"/>
    <row r="203" s="2" customFormat="1" ht="12.95" customHeight="1" x14ac:dyDescent="0.2"/>
    <row r="204" s="2" customFormat="1" ht="12.95" customHeight="1" x14ac:dyDescent="0.2"/>
    <row r="205" s="2" customFormat="1" ht="12.95" customHeight="1" x14ac:dyDescent="0.2"/>
    <row r="206" s="2" customFormat="1" ht="12.95" customHeight="1" x14ac:dyDescent="0.2"/>
    <row r="207" s="2" customFormat="1" ht="12.95" customHeight="1" x14ac:dyDescent="0.2"/>
    <row r="208" s="2" customFormat="1" ht="12.95" customHeight="1" x14ac:dyDescent="0.2"/>
    <row r="209" s="2" customFormat="1" ht="12.95" customHeight="1" x14ac:dyDescent="0.2"/>
    <row r="210" s="2" customFormat="1" ht="12.95" customHeight="1" x14ac:dyDescent="0.2"/>
    <row r="211" s="2" customFormat="1" ht="12.95" customHeight="1" x14ac:dyDescent="0.2"/>
    <row r="212" s="2" customFormat="1" ht="12.95" customHeight="1" x14ac:dyDescent="0.2"/>
    <row r="213" s="2" customFormat="1" ht="12.95" customHeight="1" x14ac:dyDescent="0.2"/>
    <row r="214" s="2" customFormat="1" ht="12.95" customHeight="1" x14ac:dyDescent="0.2"/>
    <row r="215" s="2" customFormat="1" ht="12.95" customHeight="1" x14ac:dyDescent="0.2"/>
    <row r="216" s="2" customFormat="1" ht="12.95" customHeight="1" x14ac:dyDescent="0.2"/>
    <row r="217" s="2" customFormat="1" ht="12.95" customHeight="1" x14ac:dyDescent="0.2"/>
    <row r="218" s="2" customFormat="1" ht="12.95" customHeight="1" x14ac:dyDescent="0.2"/>
    <row r="219" s="2" customFormat="1" ht="12.95" customHeight="1" x14ac:dyDescent="0.2"/>
    <row r="220" s="2" customFormat="1" ht="12.95" customHeight="1" x14ac:dyDescent="0.2"/>
    <row r="221" s="2" customFormat="1" ht="12.95" customHeight="1" x14ac:dyDescent="0.2"/>
    <row r="222" s="2" customFormat="1" ht="12.95" customHeight="1" x14ac:dyDescent="0.2"/>
    <row r="223" s="2" customFormat="1" ht="12.95" customHeight="1" x14ac:dyDescent="0.2"/>
    <row r="224" s="2" customFormat="1" ht="12.95" customHeight="1" x14ac:dyDescent="0.2"/>
    <row r="225" s="2" customFormat="1" ht="12.95" customHeight="1" x14ac:dyDescent="0.2"/>
    <row r="226" s="2" customFormat="1" ht="12.95" customHeight="1" x14ac:dyDescent="0.2"/>
    <row r="227" s="2" customFormat="1" ht="12.95" customHeight="1" x14ac:dyDescent="0.2"/>
    <row r="228" s="2" customFormat="1" ht="12.95" customHeight="1" x14ac:dyDescent="0.2"/>
    <row r="229" s="2" customFormat="1" ht="12.95" customHeight="1" x14ac:dyDescent="0.2"/>
    <row r="230" s="2" customFormat="1" ht="12.95" customHeight="1" x14ac:dyDescent="0.2"/>
    <row r="231" s="2" customFormat="1" ht="12.95" customHeight="1" x14ac:dyDescent="0.2"/>
    <row r="232" s="2" customFormat="1" ht="12.95" customHeight="1" x14ac:dyDescent="0.2"/>
    <row r="233" s="2" customFormat="1" ht="12.95" customHeight="1" x14ac:dyDescent="0.2"/>
    <row r="234" s="2" customFormat="1" ht="12.95" customHeight="1" x14ac:dyDescent="0.2"/>
    <row r="235" s="2" customFormat="1" ht="12.95" customHeight="1" x14ac:dyDescent="0.2"/>
    <row r="236" s="2" customFormat="1" ht="12.95" customHeight="1" x14ac:dyDescent="0.2"/>
    <row r="237" s="2" customFormat="1" ht="12.95" customHeight="1" x14ac:dyDescent="0.2"/>
    <row r="238" s="2" customFormat="1" ht="12.95" customHeight="1" x14ac:dyDescent="0.2"/>
    <row r="239" s="2" customFormat="1" ht="12.95" customHeight="1" x14ac:dyDescent="0.2"/>
    <row r="240" s="2" customFormat="1" ht="12.95" customHeight="1" x14ac:dyDescent="0.2"/>
    <row r="241" s="2" customFormat="1" ht="12.95" customHeight="1" x14ac:dyDescent="0.2"/>
    <row r="242" s="2" customFormat="1" ht="12.95" customHeight="1" x14ac:dyDescent="0.2"/>
    <row r="243" s="2" customFormat="1" ht="12.95" customHeight="1" x14ac:dyDescent="0.2"/>
    <row r="244" s="2" customFormat="1" ht="12.95" customHeight="1" x14ac:dyDescent="0.2"/>
    <row r="245" s="2" customFormat="1" ht="12.95" customHeight="1" x14ac:dyDescent="0.2"/>
    <row r="246" s="2" customFormat="1" ht="12.95" customHeight="1" x14ac:dyDescent="0.2"/>
    <row r="247" s="2" customFormat="1" ht="12.95" customHeight="1" x14ac:dyDescent="0.2"/>
    <row r="248" s="2" customFormat="1" ht="12.95" customHeight="1" x14ac:dyDescent="0.2"/>
    <row r="249" s="2" customFormat="1" ht="12.95" customHeight="1" x14ac:dyDescent="0.2"/>
    <row r="250" s="2" customFormat="1" ht="12.95" customHeight="1" x14ac:dyDescent="0.2"/>
    <row r="251" s="2" customFormat="1" ht="12.95" customHeight="1" x14ac:dyDescent="0.2"/>
    <row r="252" s="2" customFormat="1" ht="12.95" customHeight="1" x14ac:dyDescent="0.2"/>
    <row r="253" s="2" customFormat="1" ht="12.95" customHeight="1" x14ac:dyDescent="0.2"/>
    <row r="254" s="2" customFormat="1" ht="12.95" customHeight="1" x14ac:dyDescent="0.2"/>
    <row r="255" s="2" customFormat="1" ht="12.95" customHeight="1" x14ac:dyDescent="0.2"/>
    <row r="256" s="2" customFormat="1" ht="12.95" customHeight="1" x14ac:dyDescent="0.2"/>
    <row r="257" s="2" customFormat="1" ht="12.95" customHeight="1" x14ac:dyDescent="0.2"/>
    <row r="258" s="2" customFormat="1" ht="12.95" customHeight="1" x14ac:dyDescent="0.2"/>
    <row r="259" s="2" customFormat="1" ht="12.95" customHeight="1" x14ac:dyDescent="0.2"/>
    <row r="260" s="2" customFormat="1" ht="12.95" customHeight="1" x14ac:dyDescent="0.2"/>
    <row r="261" s="2" customFormat="1" ht="12.95" customHeight="1" x14ac:dyDescent="0.2"/>
    <row r="262" s="2" customFormat="1" ht="12.95" customHeight="1" x14ac:dyDescent="0.2"/>
    <row r="263" s="2" customFormat="1" ht="12.95" customHeight="1" x14ac:dyDescent="0.2"/>
    <row r="264" s="2" customFormat="1" ht="12.95" customHeight="1" x14ac:dyDescent="0.2"/>
    <row r="265" s="2" customFormat="1" ht="12.95" customHeight="1" x14ac:dyDescent="0.2"/>
    <row r="266" s="2" customFormat="1" ht="12.95" customHeight="1" x14ac:dyDescent="0.2"/>
    <row r="267" s="2" customFormat="1" ht="12.95" customHeight="1" x14ac:dyDescent="0.2"/>
    <row r="268" s="2" customFormat="1" ht="12.95" customHeight="1" x14ac:dyDescent="0.2"/>
    <row r="269" s="2" customFormat="1" ht="12.95" customHeight="1" x14ac:dyDescent="0.2"/>
    <row r="270" s="2" customFormat="1" ht="12.95" customHeight="1" x14ac:dyDescent="0.2"/>
    <row r="271" s="2" customFormat="1" ht="12.95" customHeight="1" x14ac:dyDescent="0.2"/>
    <row r="272" s="2" customFormat="1" ht="12.95" customHeight="1" x14ac:dyDescent="0.2"/>
    <row r="273" s="2" customFormat="1" ht="12.95" customHeight="1" x14ac:dyDescent="0.2"/>
    <row r="274" s="2" customFormat="1" ht="12.95" customHeight="1" x14ac:dyDescent="0.2"/>
    <row r="275" s="2" customFormat="1" ht="12.95" customHeight="1" x14ac:dyDescent="0.2"/>
    <row r="276" s="2" customFormat="1" ht="12.95" customHeight="1" x14ac:dyDescent="0.2"/>
    <row r="277" s="2" customFormat="1" ht="12.95" customHeight="1" x14ac:dyDescent="0.2"/>
    <row r="278" s="2" customFormat="1" ht="12.95" customHeight="1" x14ac:dyDescent="0.2"/>
    <row r="279" s="2" customFormat="1" ht="12.95" customHeight="1" x14ac:dyDescent="0.2"/>
    <row r="280" s="2" customFormat="1" ht="12.95" customHeight="1" x14ac:dyDescent="0.2"/>
    <row r="281" s="2" customFormat="1" ht="12.95" customHeight="1" x14ac:dyDescent="0.2"/>
    <row r="282" s="2" customFormat="1" ht="12.95" customHeight="1" x14ac:dyDescent="0.2"/>
    <row r="283" s="2" customFormat="1" ht="12.95" customHeight="1" x14ac:dyDescent="0.2"/>
    <row r="284" s="2" customFormat="1" ht="12.95" customHeight="1" x14ac:dyDescent="0.2"/>
    <row r="285" s="2" customFormat="1" ht="12.95" customHeight="1" x14ac:dyDescent="0.2"/>
    <row r="286" s="2" customFormat="1" ht="12.95" customHeight="1" x14ac:dyDescent="0.2"/>
    <row r="287" s="2" customFormat="1" ht="12.95" customHeight="1" x14ac:dyDescent="0.2"/>
    <row r="288" s="2" customFormat="1" ht="12.95" customHeight="1" x14ac:dyDescent="0.2"/>
    <row r="289" s="2" customFormat="1" ht="12.95" customHeight="1" x14ac:dyDescent="0.2"/>
    <row r="290" s="2" customFormat="1" ht="12.95" customHeight="1" x14ac:dyDescent="0.2"/>
    <row r="291" s="2" customFormat="1" ht="12.95" customHeight="1" x14ac:dyDescent="0.2"/>
    <row r="292" s="2" customFormat="1" ht="12.95" customHeight="1" x14ac:dyDescent="0.2"/>
    <row r="293" s="2" customFormat="1" ht="12.95" customHeight="1" x14ac:dyDescent="0.2"/>
    <row r="294" s="2" customFormat="1" ht="12.95" customHeight="1" x14ac:dyDescent="0.2"/>
    <row r="295" s="2" customFormat="1" ht="12.95" customHeight="1" x14ac:dyDescent="0.2"/>
    <row r="296" s="2" customFormat="1" ht="12.95" customHeight="1" x14ac:dyDescent="0.2"/>
    <row r="297" s="2" customFormat="1" ht="12.95" customHeight="1" x14ac:dyDescent="0.2"/>
    <row r="298" s="2" customFormat="1" ht="12.95" customHeight="1" x14ac:dyDescent="0.2"/>
    <row r="299" s="2" customFormat="1" ht="12.95" customHeight="1" x14ac:dyDescent="0.2"/>
    <row r="300" s="2" customFormat="1" ht="12.95" customHeight="1" x14ac:dyDescent="0.2"/>
    <row r="301" s="2" customFormat="1" ht="12.95" customHeight="1" x14ac:dyDescent="0.2"/>
    <row r="302" s="2" customFormat="1" ht="12.95" customHeight="1" x14ac:dyDescent="0.2"/>
    <row r="303" s="2" customFormat="1" ht="12.95" customHeight="1" x14ac:dyDescent="0.2"/>
    <row r="304" s="2" customFormat="1" ht="12.95" customHeight="1" x14ac:dyDescent="0.2"/>
    <row r="305" s="2" customFormat="1" ht="12.95" customHeight="1" x14ac:dyDescent="0.2"/>
    <row r="306" s="2" customFormat="1" ht="12.95" customHeight="1" x14ac:dyDescent="0.2"/>
    <row r="307" s="2" customFormat="1" ht="12.95" customHeight="1" x14ac:dyDescent="0.2"/>
    <row r="308" s="2" customFormat="1" ht="12.95" customHeight="1" x14ac:dyDescent="0.2"/>
    <row r="309" s="2" customFormat="1" ht="12.95" customHeight="1" x14ac:dyDescent="0.2"/>
    <row r="310" s="2" customFormat="1" ht="12.95" customHeight="1" x14ac:dyDescent="0.2"/>
    <row r="311" s="2" customFormat="1" ht="12.95" customHeight="1" x14ac:dyDescent="0.2"/>
    <row r="312" s="2" customFormat="1" ht="12.95" customHeight="1" x14ac:dyDescent="0.2"/>
    <row r="313" s="2" customFormat="1" ht="12.95" customHeight="1" x14ac:dyDescent="0.2"/>
    <row r="314" s="2" customFormat="1" ht="12.95" customHeight="1" x14ac:dyDescent="0.2"/>
    <row r="315" s="2" customFormat="1" ht="12.95" customHeight="1" x14ac:dyDescent="0.2"/>
    <row r="316" s="2" customFormat="1" ht="12.95" customHeight="1" x14ac:dyDescent="0.2"/>
    <row r="317" s="2" customFormat="1" ht="12.95" customHeight="1" x14ac:dyDescent="0.2"/>
    <row r="318" s="2" customFormat="1" ht="12.95" customHeight="1" x14ac:dyDescent="0.2"/>
    <row r="319" s="2" customFormat="1" ht="12.95" customHeight="1" x14ac:dyDescent="0.2"/>
    <row r="320" s="2" customFormat="1" ht="12.95" customHeight="1" x14ac:dyDescent="0.2"/>
    <row r="321" s="2" customFormat="1" ht="12.95" customHeight="1" x14ac:dyDescent="0.2"/>
    <row r="322" s="2" customFormat="1" ht="12.95" customHeight="1" x14ac:dyDescent="0.2"/>
    <row r="323" s="2" customFormat="1" ht="12.95" customHeight="1" x14ac:dyDescent="0.2"/>
    <row r="324" s="2" customFormat="1" ht="12.95" customHeight="1" x14ac:dyDescent="0.2"/>
    <row r="325" s="2" customFormat="1" ht="12.95" customHeight="1" x14ac:dyDescent="0.2"/>
    <row r="326" s="2" customFormat="1" ht="12.95" customHeight="1" x14ac:dyDescent="0.2"/>
    <row r="327" s="2" customFormat="1" ht="12.95" customHeight="1" x14ac:dyDescent="0.2"/>
    <row r="328" s="2" customFormat="1" ht="12.95" customHeight="1" x14ac:dyDescent="0.2"/>
    <row r="329" s="2" customFormat="1" ht="12.95" customHeight="1" x14ac:dyDescent="0.2"/>
    <row r="330" s="2" customFormat="1" ht="12.95" customHeight="1" x14ac:dyDescent="0.2"/>
    <row r="331" s="2" customFormat="1" ht="12.95" customHeight="1" x14ac:dyDescent="0.2"/>
    <row r="332" s="2" customFormat="1" ht="12.95" customHeight="1" x14ac:dyDescent="0.2"/>
    <row r="333" s="2" customFormat="1" ht="12.95" customHeight="1" x14ac:dyDescent="0.2"/>
    <row r="334" s="2" customFormat="1" ht="12.95" customHeight="1" x14ac:dyDescent="0.2"/>
    <row r="335" s="2" customFormat="1" ht="12.95" customHeight="1" x14ac:dyDescent="0.2"/>
    <row r="336" s="2" customFormat="1" ht="12.95" customHeight="1" x14ac:dyDescent="0.2"/>
    <row r="337" s="2" customFormat="1" ht="12.95" customHeight="1" x14ac:dyDescent="0.2"/>
    <row r="338" s="2" customFormat="1" ht="12.95" customHeight="1" x14ac:dyDescent="0.2"/>
    <row r="339" s="2" customFormat="1" ht="12.95" customHeight="1" x14ac:dyDescent="0.2"/>
    <row r="340" s="2" customFormat="1" ht="12.95" customHeight="1" x14ac:dyDescent="0.2"/>
    <row r="341" s="2" customFormat="1" ht="12.95" customHeight="1" x14ac:dyDescent="0.2"/>
    <row r="342" s="2" customFormat="1" ht="12.95" customHeight="1" x14ac:dyDescent="0.2"/>
    <row r="343" s="2" customFormat="1" ht="12.95" customHeight="1" x14ac:dyDescent="0.2"/>
    <row r="344" s="2" customFormat="1" ht="12.95" customHeight="1" x14ac:dyDescent="0.2"/>
    <row r="345" s="2" customFormat="1" ht="12.95" customHeight="1" x14ac:dyDescent="0.2"/>
    <row r="346" s="2" customFormat="1" ht="12.95" customHeight="1" x14ac:dyDescent="0.2"/>
    <row r="347" s="2" customFormat="1" ht="12.95" customHeight="1" x14ac:dyDescent="0.2"/>
    <row r="348" s="2" customFormat="1" ht="12.95" customHeight="1" x14ac:dyDescent="0.2"/>
    <row r="349" s="2" customFormat="1" ht="12.95" customHeight="1" x14ac:dyDescent="0.2"/>
    <row r="350" s="2" customFormat="1" ht="12.95" customHeight="1" x14ac:dyDescent="0.2"/>
    <row r="351" s="2" customFormat="1" ht="12.95" customHeight="1" x14ac:dyDescent="0.2"/>
    <row r="352" s="2" customFormat="1" ht="12.95" customHeight="1" x14ac:dyDescent="0.2"/>
    <row r="353" s="2" customFormat="1" ht="12.95" customHeight="1" x14ac:dyDescent="0.2"/>
    <row r="354" s="2" customFormat="1" ht="12.95" customHeight="1" x14ac:dyDescent="0.2"/>
    <row r="355" s="2" customFormat="1" ht="12.95" customHeight="1" x14ac:dyDescent="0.2"/>
    <row r="356" s="2" customFormat="1" ht="12.95" customHeight="1" x14ac:dyDescent="0.2"/>
    <row r="357" s="2" customFormat="1" ht="12.95" customHeight="1" x14ac:dyDescent="0.2"/>
    <row r="358" s="2" customFormat="1" ht="12.95" customHeight="1" x14ac:dyDescent="0.2"/>
    <row r="359" s="2" customFormat="1" ht="12.95" customHeight="1" x14ac:dyDescent="0.2"/>
    <row r="360" s="2" customFormat="1" ht="12.95" customHeight="1" x14ac:dyDescent="0.2"/>
    <row r="361" s="2" customFormat="1" ht="12.95" customHeight="1" x14ac:dyDescent="0.2"/>
    <row r="362" s="2" customFormat="1" ht="12.95" customHeight="1" x14ac:dyDescent="0.2"/>
    <row r="363" s="2" customFormat="1" ht="12.95" customHeight="1" x14ac:dyDescent="0.2"/>
    <row r="364" s="2" customFormat="1" ht="12.95" customHeight="1" x14ac:dyDescent="0.2"/>
    <row r="365" s="2" customFormat="1" ht="12.95" customHeight="1" x14ac:dyDescent="0.2"/>
    <row r="366" s="2" customFormat="1" ht="12.95" customHeight="1" x14ac:dyDescent="0.2"/>
    <row r="367" s="2" customFormat="1" ht="12.95" customHeight="1" x14ac:dyDescent="0.2"/>
    <row r="368" s="2" customFormat="1" ht="12.95" customHeight="1" x14ac:dyDescent="0.2"/>
    <row r="369" s="2" customFormat="1" ht="12.95" customHeight="1" x14ac:dyDescent="0.2"/>
    <row r="370" s="2" customFormat="1" ht="12.95" customHeight="1" x14ac:dyDescent="0.2"/>
    <row r="371" s="2" customFormat="1" ht="12.95" customHeight="1" x14ac:dyDescent="0.2"/>
    <row r="372" s="2" customFormat="1" ht="12.95" customHeight="1" x14ac:dyDescent="0.2"/>
    <row r="373" s="2" customFormat="1" ht="12.95" customHeight="1" x14ac:dyDescent="0.2"/>
    <row r="374" s="2" customFormat="1" ht="12.95" customHeight="1" x14ac:dyDescent="0.2"/>
    <row r="375" s="2" customFormat="1" ht="12.95" customHeight="1" x14ac:dyDescent="0.2"/>
    <row r="376" s="2" customFormat="1" ht="12.95" customHeight="1" x14ac:dyDescent="0.2"/>
    <row r="377" s="2" customFormat="1" ht="12.95" customHeight="1" x14ac:dyDescent="0.2"/>
    <row r="378" s="2" customFormat="1" ht="12.95" customHeight="1" x14ac:dyDescent="0.2"/>
    <row r="379" s="2" customFormat="1" ht="12.95" customHeight="1" x14ac:dyDescent="0.2"/>
    <row r="380" s="2" customFormat="1" ht="12.95" customHeight="1" x14ac:dyDescent="0.2"/>
    <row r="381" s="2" customFormat="1" ht="12.95" customHeight="1" x14ac:dyDescent="0.2"/>
    <row r="382" s="2" customFormat="1" ht="12.95" customHeight="1" x14ac:dyDescent="0.2"/>
    <row r="383" s="2" customFormat="1" ht="12.95" customHeight="1" x14ac:dyDescent="0.2"/>
    <row r="384" s="2" customFormat="1" ht="12.95" customHeight="1" x14ac:dyDescent="0.2"/>
    <row r="385" s="2" customFormat="1" ht="12.95" customHeight="1" x14ac:dyDescent="0.2"/>
    <row r="386" s="2" customFormat="1" ht="12.95" customHeight="1" x14ac:dyDescent="0.2"/>
    <row r="387" s="2" customFormat="1" ht="12.95" customHeight="1" x14ac:dyDescent="0.2"/>
    <row r="388" s="2" customFormat="1" ht="12.95" customHeight="1" x14ac:dyDescent="0.2"/>
    <row r="389" s="2" customFormat="1" ht="12.95" customHeight="1" x14ac:dyDescent="0.2"/>
    <row r="390" s="2" customFormat="1" ht="12.95" customHeight="1" x14ac:dyDescent="0.2"/>
    <row r="391" s="2" customFormat="1" ht="12.95" customHeight="1" x14ac:dyDescent="0.2"/>
    <row r="392" s="2" customFormat="1" ht="12.95" customHeight="1" x14ac:dyDescent="0.2"/>
    <row r="393" s="2" customFormat="1" ht="12.95" customHeight="1" x14ac:dyDescent="0.2"/>
    <row r="394" s="2" customFormat="1" ht="12.95" customHeight="1" x14ac:dyDescent="0.2"/>
    <row r="395" s="2" customFormat="1" ht="12.95" customHeight="1" x14ac:dyDescent="0.2"/>
    <row r="396" s="2" customFormat="1" ht="12.95" customHeight="1" x14ac:dyDescent="0.2"/>
    <row r="397" s="2" customFormat="1" ht="12.95" customHeight="1" x14ac:dyDescent="0.2"/>
    <row r="398" s="2" customFormat="1" ht="12.95" customHeight="1" x14ac:dyDescent="0.2"/>
    <row r="399" s="2" customFormat="1" ht="12.95" customHeight="1" x14ac:dyDescent="0.2"/>
    <row r="400" s="2" customFormat="1" ht="12.95" customHeight="1" x14ac:dyDescent="0.2"/>
    <row r="401" s="2" customFormat="1" ht="12.95" customHeight="1" x14ac:dyDescent="0.2"/>
    <row r="402" s="2" customFormat="1" ht="12.95" customHeight="1" x14ac:dyDescent="0.2"/>
    <row r="403" s="2" customFormat="1" ht="12.95" customHeight="1" x14ac:dyDescent="0.2"/>
    <row r="404" s="2" customFormat="1" ht="12.95" customHeight="1" x14ac:dyDescent="0.2"/>
    <row r="405" s="2" customFormat="1" ht="12.95" customHeight="1" x14ac:dyDescent="0.2"/>
    <row r="406" s="2" customFormat="1" ht="12.95" customHeight="1" x14ac:dyDescent="0.2"/>
    <row r="407" s="2" customFormat="1" ht="12.95" customHeight="1" x14ac:dyDescent="0.2"/>
    <row r="408" s="2" customFormat="1" ht="12.95" customHeight="1" x14ac:dyDescent="0.2"/>
    <row r="409" s="2" customFormat="1" ht="12.95" customHeight="1" x14ac:dyDescent="0.2"/>
    <row r="410" s="2" customFormat="1" ht="12.95" customHeight="1" x14ac:dyDescent="0.2"/>
    <row r="411" s="2" customFormat="1" ht="12.95" customHeight="1" x14ac:dyDescent="0.2"/>
    <row r="412" s="2" customFormat="1" ht="12.95" customHeight="1" x14ac:dyDescent="0.2"/>
    <row r="413" s="2" customFormat="1" ht="12.95" customHeight="1" x14ac:dyDescent="0.2"/>
    <row r="414" s="2" customFormat="1" ht="12.95" customHeight="1" x14ac:dyDescent="0.2"/>
    <row r="415" s="2" customFormat="1" ht="12.95" customHeight="1" x14ac:dyDescent="0.2"/>
    <row r="416" s="2" customFormat="1" ht="12.95" customHeight="1" x14ac:dyDescent="0.2"/>
    <row r="417" s="2" customFormat="1" ht="12.95" customHeight="1" x14ac:dyDescent="0.2"/>
    <row r="418" s="2" customFormat="1" ht="12.95" customHeight="1" x14ac:dyDescent="0.2"/>
    <row r="419" s="2" customFormat="1" ht="12.95" customHeight="1" x14ac:dyDescent="0.2"/>
    <row r="420" s="2" customFormat="1" ht="12.95" customHeight="1" x14ac:dyDescent="0.2"/>
    <row r="421" s="2" customFormat="1" ht="12.95" customHeight="1" x14ac:dyDescent="0.2"/>
    <row r="422" s="2" customFormat="1" ht="12.95" customHeight="1" x14ac:dyDescent="0.2"/>
    <row r="423" s="2" customFormat="1" ht="12.95" customHeight="1" x14ac:dyDescent="0.2"/>
    <row r="424" s="2" customFormat="1" ht="12.95" customHeight="1" x14ac:dyDescent="0.2"/>
    <row r="425" s="2" customFormat="1" ht="12.95" customHeight="1" x14ac:dyDescent="0.2"/>
    <row r="426" s="2" customFormat="1" ht="12.95" customHeight="1" x14ac:dyDescent="0.2"/>
    <row r="427" s="2" customFormat="1" ht="12.95" customHeight="1" x14ac:dyDescent="0.2"/>
    <row r="428" s="2" customFormat="1" ht="12.95" customHeight="1" x14ac:dyDescent="0.2"/>
    <row r="429" s="2" customFormat="1" ht="12.95" customHeight="1" x14ac:dyDescent="0.2"/>
    <row r="430" s="2" customFormat="1" ht="12.95" customHeight="1" x14ac:dyDescent="0.2"/>
    <row r="431" s="2" customFormat="1" ht="12.95" customHeight="1" x14ac:dyDescent="0.2"/>
    <row r="432" s="2" customFormat="1" ht="12.95" customHeight="1" x14ac:dyDescent="0.2"/>
    <row r="433" s="2" customFormat="1" ht="12.95" customHeight="1" x14ac:dyDescent="0.2"/>
    <row r="434" s="2" customFormat="1" ht="12.95" customHeight="1" x14ac:dyDescent="0.2"/>
    <row r="435" s="2" customFormat="1" ht="12.95" customHeight="1" x14ac:dyDescent="0.2"/>
    <row r="436" s="2" customFormat="1" ht="12.95" customHeight="1" x14ac:dyDescent="0.2"/>
    <row r="437" s="2" customFormat="1" ht="12.95" customHeight="1" x14ac:dyDescent="0.2"/>
    <row r="438" s="2" customFormat="1" ht="12.95" customHeight="1" x14ac:dyDescent="0.2"/>
    <row r="439" s="2" customFormat="1" ht="12.95" customHeight="1" x14ac:dyDescent="0.2"/>
    <row r="440" s="2" customFormat="1" ht="12.95" customHeight="1" x14ac:dyDescent="0.2"/>
    <row r="441" s="2" customFormat="1" ht="12.95" customHeight="1" x14ac:dyDescent="0.2"/>
    <row r="442" s="2" customFormat="1" ht="12.95" customHeight="1" x14ac:dyDescent="0.2"/>
    <row r="443" s="2" customFormat="1" ht="12.95" customHeight="1" x14ac:dyDescent="0.2"/>
    <row r="444" s="2" customFormat="1" ht="12.95" customHeight="1" x14ac:dyDescent="0.2"/>
    <row r="445" s="2" customFormat="1" ht="12.95" customHeight="1" x14ac:dyDescent="0.2"/>
    <row r="446" s="2" customFormat="1" ht="12.95" customHeight="1" x14ac:dyDescent="0.2"/>
    <row r="447" s="2" customFormat="1" ht="12.95" customHeight="1" x14ac:dyDescent="0.2"/>
    <row r="448" s="2" customFormat="1" ht="12.95" customHeight="1" x14ac:dyDescent="0.2"/>
    <row r="449" s="2" customFormat="1" ht="12.95" customHeight="1" x14ac:dyDescent="0.2"/>
    <row r="450" s="2" customFormat="1" ht="12.95" customHeight="1" x14ac:dyDescent="0.2"/>
    <row r="451" s="2" customFormat="1" ht="12.95" customHeight="1" x14ac:dyDescent="0.2"/>
    <row r="452" s="2" customFormat="1" ht="12.95" customHeight="1" x14ac:dyDescent="0.2"/>
    <row r="453" s="2" customFormat="1" ht="12.95" customHeight="1" x14ac:dyDescent="0.2"/>
    <row r="454" s="2" customFormat="1" ht="12.95" customHeight="1" x14ac:dyDescent="0.2"/>
    <row r="455" s="2" customFormat="1" ht="12.95" customHeight="1" x14ac:dyDescent="0.2"/>
    <row r="456" s="2" customFormat="1" ht="12.95" customHeight="1" x14ac:dyDescent="0.2"/>
    <row r="457" s="2" customFormat="1" ht="12.95" customHeight="1" x14ac:dyDescent="0.2"/>
    <row r="458" s="2" customFormat="1" ht="12.95" customHeight="1" x14ac:dyDescent="0.2"/>
    <row r="459" s="2" customFormat="1" ht="12.95" customHeight="1" x14ac:dyDescent="0.2"/>
    <row r="460" s="2" customFormat="1" ht="12.95" customHeight="1" x14ac:dyDescent="0.2"/>
    <row r="461" s="2" customFormat="1" ht="12.95" customHeight="1" x14ac:dyDescent="0.2"/>
    <row r="462" s="2" customFormat="1" ht="12.95" customHeight="1" x14ac:dyDescent="0.2"/>
    <row r="463" s="2" customFormat="1" ht="12.95" customHeight="1" x14ac:dyDescent="0.2"/>
    <row r="464" s="2" customFormat="1" ht="12.95" customHeight="1" x14ac:dyDescent="0.2"/>
    <row r="465" s="2" customFormat="1" ht="12.95" customHeight="1" x14ac:dyDescent="0.2"/>
    <row r="466" s="2" customFormat="1" ht="12.95" customHeight="1" x14ac:dyDescent="0.2"/>
    <row r="467" s="2" customFormat="1" ht="12.95" customHeight="1" x14ac:dyDescent="0.2"/>
    <row r="468" s="2" customFormat="1" ht="12.95" customHeight="1" x14ac:dyDescent="0.2"/>
    <row r="469" s="2" customFormat="1" ht="12.95" customHeight="1" x14ac:dyDescent="0.2"/>
    <row r="470" s="2" customFormat="1" ht="12.95" customHeight="1" x14ac:dyDescent="0.2"/>
    <row r="471" s="2" customFormat="1" ht="12.95" customHeight="1" x14ac:dyDescent="0.2"/>
    <row r="472" s="2" customFormat="1" ht="12.95" customHeight="1" x14ac:dyDescent="0.2"/>
    <row r="473" s="2" customFormat="1" ht="12.95" customHeight="1" x14ac:dyDescent="0.2"/>
    <row r="474" s="2" customFormat="1" ht="12.95" customHeight="1" x14ac:dyDescent="0.2"/>
    <row r="475" s="2" customFormat="1" ht="12.95" customHeight="1" x14ac:dyDescent="0.2"/>
    <row r="476" s="2" customFormat="1" ht="12.95" customHeight="1" x14ac:dyDescent="0.2"/>
    <row r="477" s="2" customFormat="1" ht="12.95" customHeight="1" x14ac:dyDescent="0.2"/>
    <row r="478" s="2" customFormat="1" ht="12.95" customHeight="1" x14ac:dyDescent="0.2"/>
    <row r="479" s="2" customFormat="1" ht="12.95" customHeight="1" x14ac:dyDescent="0.2"/>
    <row r="480" s="2" customFormat="1" ht="12.95" customHeight="1" x14ac:dyDescent="0.2"/>
    <row r="481" s="2" customFormat="1" ht="12.95" customHeight="1" x14ac:dyDescent="0.2"/>
    <row r="482" s="2" customFormat="1" ht="12.95" customHeight="1" x14ac:dyDescent="0.2"/>
    <row r="483" s="2" customFormat="1" ht="12.95" customHeight="1" x14ac:dyDescent="0.2"/>
    <row r="484" s="2" customFormat="1" ht="12.95" customHeight="1" x14ac:dyDescent="0.2"/>
    <row r="485" s="2" customFormat="1" ht="12.95" customHeight="1" x14ac:dyDescent="0.2"/>
    <row r="486" s="2" customFormat="1" ht="12.95" customHeight="1" x14ac:dyDescent="0.2"/>
    <row r="487" s="2" customFormat="1" ht="12.95" customHeight="1" x14ac:dyDescent="0.2"/>
    <row r="488" s="2" customFormat="1" ht="12.95" customHeight="1" x14ac:dyDescent="0.2"/>
    <row r="489" s="2" customFormat="1" ht="12.95" customHeight="1" x14ac:dyDescent="0.2"/>
    <row r="490" s="2" customFormat="1" ht="12.95" customHeight="1" x14ac:dyDescent="0.2"/>
    <row r="491" s="2" customFormat="1" ht="12.95" customHeight="1" x14ac:dyDescent="0.2"/>
    <row r="492" s="2" customFormat="1" ht="12.95" customHeight="1" x14ac:dyDescent="0.2"/>
    <row r="493" s="2" customFormat="1" ht="12.95" customHeight="1" x14ac:dyDescent="0.2"/>
    <row r="494" s="2" customFormat="1" ht="12.95" customHeight="1" x14ac:dyDescent="0.2"/>
    <row r="495" s="2" customFormat="1" ht="12.95" customHeight="1" x14ac:dyDescent="0.2"/>
    <row r="496" s="2" customFormat="1" ht="12.95" customHeight="1" x14ac:dyDescent="0.2"/>
    <row r="497" s="2" customFormat="1" ht="12.95" customHeight="1" x14ac:dyDescent="0.2"/>
    <row r="498" s="2" customFormat="1" ht="12.95" customHeight="1" x14ac:dyDescent="0.2"/>
    <row r="499" s="2" customFormat="1" ht="12.95" customHeight="1" x14ac:dyDescent="0.2"/>
    <row r="500" s="2" customFormat="1" ht="12.95" customHeight="1" x14ac:dyDescent="0.2"/>
    <row r="501" s="2" customFormat="1" ht="12.95" customHeight="1" x14ac:dyDescent="0.2"/>
  </sheetData>
  <phoneticPr fontId="8" type="noConversion"/>
  <hyperlinks>
    <hyperlink ref="H3200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2024-01-13T06:01:14Z</dcterms:modified>
</cp:coreProperties>
</file>