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0FF5B09-8940-4310-A148-4BD69F19E1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1" i="1"/>
  <c r="F21" i="1" s="1"/>
  <c r="G21" i="1" s="1"/>
  <c r="I21" i="1" s="1"/>
  <c r="Q21" i="1"/>
  <c r="F15" i="1"/>
  <c r="F16" i="1" s="1"/>
  <c r="C17" i="1"/>
  <c r="C12" i="1"/>
  <c r="C11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<sst xmlns="http://schemas.openxmlformats.org/spreadsheetml/2006/main" count="57" uniqueCount="53">
  <si>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</si>
  <si>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</si>
  <si>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</si>
  <si>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</si>
  <si>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</si>
  <si>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</si>
  <si>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</si>
  <si>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</si>
  <si>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</si>
  <si>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</si>
  <si>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</si>
  <si>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</si>
  <si>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</si>
  <si>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</si>
  <si>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</si>
  <si>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</si>
  <si>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</si>
  <si>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</si>
  <si>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</si>
  <si>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</si>
  <si>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</si>
  <si>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</si>
  <si>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</si>
  <si>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</si>
  <si>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</si>
  <si>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</si>
  <si>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</si>
  <si>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</si>
  <si>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</si>
  <si>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</si>
  <si>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</si>
  <si>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</si>
  <si>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</si>
  <si>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</si>
  <si>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</si>
  <si>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</si>
  <si>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</si>
  <si>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</si>
  <si>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</si>
  <si>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</si>
  <si>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</si>
  <si>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</si>
  <si>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</si>
  <si>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MR Boo</t>
  </si>
  <si>
    <t>2013a</t>
  </si>
  <si>
    <t>G3480-0487</t>
  </si>
  <si>
    <t>EB</t>
  </si>
  <si>
    <t>JBAV, 60</t>
  </si>
  <si>
    <t>I</t>
  </si>
  <si>
    <t>JBAV, 63</t>
  </si>
  <si>
    <t>II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</si>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</sst>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MR</a:t>
            </a:r>
            <a:r>
              <a:rPr lang="en-AU" baseline="0"/>
              <a:t> Boo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2.3999999999999998E-3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2.3999999999999998E-3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9109.5</c:v>
                </c:pt>
                <c:pt idx="2">
                  <c:v>9237.5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9109.5</c:v>
                </c:pt>
                <c:pt idx="2">
                  <c:v>9237.5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-2.2175000005518086E-2</c:v>
                </c:pt>
                <c:pt idx="2">
                  <c:v>-9.8750000033760443E-3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9109.5</c:v>
                </c:pt>
                <c:pt idx="2">
                  <c:v>9237.5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9109.5</c:v>
                </c:pt>
                <c:pt idx="2">
                  <c:v>9237.5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9109.5</c:v>
                </c:pt>
                <c:pt idx="2">
                  <c:v>9237.5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9109.5</c:v>
                </c:pt>
                <c:pt idx="2">
                  <c:v>9237.5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9109.5</c:v>
                </c:pt>
                <c:pt idx="2">
                  <c:v>9237.5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9109.5</c:v>
                </c:pt>
                <c:pt idx="2">
                  <c:v>9237.5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-8.7359613963102975E-5</c:v>
                </c:pt>
                <c:pt idx="1">
                  <c:v>-1.58704341150167E-2</c:v>
                </c:pt>
                <c:pt idx="2">
                  <c:v>-1.6092206279914319E-2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9109.5</c:v>
                </c:pt>
                <c:pt idx="2">
                  <c:v>9237.5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6" t="s">
        <v>43</v>
      </c>
      <c r="G1" s="33" t="s">
        <v>44</v>
      </c>
      <c r="H1" s="37"/>
      <c r="I1" s="38" t="s">
        <v>45</v>
      </c>
      <c r="J1" s="39" t="s">
        <v>43</v>
      </c>
      <c r="K1" s="40">
        <v>14.453299999999999</v>
      </c>
      <c r="L1" s="41">
        <v>51.104460000000003</v>
      </c>
      <c r="M1" s="42">
        <v>51408.908000000003</v>
      </c>
      <c r="N1" s="42">
        <v>0.86685000000000001</v>
      </c>
      <c r="O1" s="43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51408.908000000003</v>
      </c>
      <c r="D7" s="29"/>
    </row>
    <row r="8" spans="1:15" x14ac:dyDescent="0.2">
      <c r="A8" t="s">
        <v>3</v>
      </c>
      <c r="C8" s="47">
        <v>0.86685000000000001</v>
      </c>
      <c r="D8" s="29"/>
    </row>
    <row r="9" spans="1:15" x14ac:dyDescent="0.2">
      <c r="A9" s="24" t="s">
        <v>32</v>
      </c>
      <c r="B9" s="25">
        <v>21</v>
      </c>
      <c r="C9" s="22" t="s">
        <v>51</v>
      </c>
      <c r="D9" s="23" t="s">
        <v>52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-8.7359613963102975E-5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-1.7325950382626488E-6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59415.985358660022</v>
      </c>
      <c r="E15" s="14" t="s">
        <v>30</v>
      </c>
      <c r="F15" s="32">
        <f ca="1">NOW()+15018.5+$C$5/24</f>
        <v>60324.743814236106</v>
      </c>
    </row>
    <row r="16" spans="1:15" x14ac:dyDescent="0.2">
      <c r="A16" s="16" t="s">
        <v>4</v>
      </c>
      <c r="B16" s="10"/>
      <c r="C16" s="17">
        <f ca="1">+C8+C12</f>
        <v>0.86684826740496179</v>
      </c>
      <c r="E16" s="14" t="s">
        <v>35</v>
      </c>
      <c r="F16" s="15">
        <f ca="1">ROUND(2*(F15-$C$7)/$C$8,0)/2+F14</f>
        <v>10286.5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1049.5</v>
      </c>
    </row>
    <row r="18" spans="1:21" ht="14.25" thickTop="1" thickBot="1" x14ac:dyDescent="0.25">
      <c r="A18" s="16" t="s">
        <v>5</v>
      </c>
      <c r="B18" s="10"/>
      <c r="C18" s="19">
        <f ca="1">+C15</f>
        <v>59415.985358660022</v>
      </c>
      <c r="D18" s="20">
        <f ca="1">+C16</f>
        <v>0.86684826740496179</v>
      </c>
      <c r="E18" s="14" t="s">
        <v>31</v>
      </c>
      <c r="F18" s="18">
        <f ca="1">+$C$15+$C$16*F17-15018.5-$C$5/24</f>
        <v>45307.638448634862</v>
      </c>
    </row>
    <row r="19" spans="1:21" ht="13.5" thickTop="1" x14ac:dyDescent="0.2">
      <c r="F19" s="34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51408.908000000003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-8.7359613963102975E-5</v>
      </c>
      <c r="Q21" s="35">
        <f>+C21-15018.5</f>
        <v>36390.408000000003</v>
      </c>
    </row>
    <row r="22" spans="1:21" x14ac:dyDescent="0.2">
      <c r="A22" s="44" t="s">
        <v>47</v>
      </c>
      <c r="B22" s="45" t="s">
        <v>48</v>
      </c>
      <c r="C22" s="46">
        <v>59305.455900000001</v>
      </c>
      <c r="D22" s="44">
        <v>2.3999999999999998E-3</v>
      </c>
      <c r="E22">
        <f t="shared" ref="E22:E23" si="0">+(C22-C$7)/C$8</f>
        <v>9109.4744188729273</v>
      </c>
      <c r="F22">
        <f t="shared" ref="F22:F23" si="1">ROUND(2*E22,0)/2</f>
        <v>9109.5</v>
      </c>
      <c r="G22">
        <f t="shared" ref="G22:G23" si="2">+C22-(C$7+F22*C$8)</f>
        <v>-2.2175000005518086E-2</v>
      </c>
      <c r="I22">
        <f t="shared" ref="I22:I23" si="3">+G22</f>
        <v>-2.2175000005518086E-2</v>
      </c>
      <c r="O22">
        <f t="shared" ref="O22:O23" ca="1" si="4">+C$11+C$12*$F22</f>
        <v>-1.58704341150167E-2</v>
      </c>
      <c r="Q22" s="35">
        <f t="shared" ref="Q22:Q23" si="5">+C22-15018.5</f>
        <v>44286.955900000001</v>
      </c>
    </row>
    <row r="23" spans="1:21" x14ac:dyDescent="0.2">
      <c r="A23" s="44" t="s">
        <v>49</v>
      </c>
      <c r="B23" s="45" t="s">
        <v>50</v>
      </c>
      <c r="C23" s="46">
        <v>59416.425000000003</v>
      </c>
      <c r="D23" s="44">
        <v>0.02</v>
      </c>
      <c r="E23">
        <f t="shared" si="0"/>
        <v>9237.4886081790391</v>
      </c>
      <c r="F23">
        <f t="shared" si="1"/>
        <v>9237.5</v>
      </c>
      <c r="G23">
        <f t="shared" si="2"/>
        <v>-9.8750000033760443E-3</v>
      </c>
      <c r="I23">
        <f t="shared" si="3"/>
        <v>-9.8750000033760443E-3</v>
      </c>
      <c r="O23">
        <f t="shared" ca="1" si="4"/>
        <v>-1.6092206279914319E-2</v>
      </c>
      <c r="Q23" s="35">
        <f t="shared" si="5"/>
        <v>44397.925000000003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2024-01-15T04:51:05Z</dcterms:modified>
</cp:coreProperties>
</file>