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AEBC81F-E075-441B-8C9E-81D0D8F3021A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2" r:id="rId2"/>
    <sheet name="C" sheetId="3" r:id="rId3"/>
  </sheets>
  <calcPr calcId="181029"/>
</workbook>
</file>

<file path=xl/calcChain.xml><?xml version="1.0" encoding="utf-8"?>
<calcChain xmlns="http://schemas.openxmlformats.org/spreadsheetml/2006/main">
  <c r="F14" i="1" l="1"/>
  <c r="F15" i="1" s="1"/>
  <c r="F15" i="2"/>
  <c r="F17" i="2" s="1"/>
  <c r="F18" i="2" s="1"/>
  <c r="C17" i="2"/>
  <c r="G8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1" i="3"/>
  <c r="FB3" i="2"/>
  <c r="E22" i="2"/>
  <c r="F22" i="2"/>
  <c r="G22" i="2"/>
  <c r="E23" i="2"/>
  <c r="F23" i="2"/>
  <c r="G23" i="2"/>
  <c r="I23" i="2"/>
  <c r="E24" i="2"/>
  <c r="F24" i="2"/>
  <c r="G24" i="2"/>
  <c r="I24" i="2"/>
  <c r="E21" i="2"/>
  <c r="F21" i="2"/>
  <c r="G21" i="2"/>
  <c r="I21" i="2"/>
  <c r="Q21" i="2"/>
  <c r="Q22" i="2"/>
  <c r="S22" i="2"/>
  <c r="Q23" i="2"/>
  <c r="S23" i="2"/>
  <c r="T23" i="2"/>
  <c r="Q24" i="2"/>
  <c r="S24" i="2"/>
  <c r="S23" i="1"/>
  <c r="S24" i="1"/>
  <c r="S22" i="1"/>
  <c r="T23" i="1"/>
  <c r="E21" i="1"/>
  <c r="F21" i="1"/>
  <c r="G21" i="1"/>
  <c r="I21" i="1"/>
  <c r="E22" i="1"/>
  <c r="F22" i="1"/>
  <c r="G22" i="1"/>
  <c r="I22" i="1"/>
  <c r="E23" i="1"/>
  <c r="F23" i="1"/>
  <c r="G23" i="1"/>
  <c r="E24" i="1"/>
  <c r="F24" i="1"/>
  <c r="G24" i="1"/>
  <c r="Q21" i="1"/>
  <c r="FB3" i="1"/>
  <c r="Q22" i="1"/>
  <c r="Q23" i="1"/>
  <c r="Q24" i="1"/>
  <c r="C18" i="1"/>
  <c r="C12" i="2"/>
  <c r="C16" i="2"/>
  <c r="D18" i="2"/>
  <c r="I22" i="2"/>
  <c r="C11" i="2"/>
  <c r="C11" i="1"/>
  <c r="I24" i="1"/>
  <c r="C12" i="1"/>
  <c r="C16" i="1"/>
  <c r="D18" i="1"/>
  <c r="I23" i="1"/>
  <c r="O21" i="2"/>
  <c r="R21" i="2"/>
  <c r="C15" i="2"/>
  <c r="C18" i="2"/>
  <c r="O22" i="2"/>
  <c r="R22" i="2"/>
  <c r="O23" i="2"/>
  <c r="R23" i="2"/>
  <c r="O24" i="2"/>
  <c r="R24" i="2"/>
  <c r="O22" i="1"/>
  <c r="R22" i="1"/>
  <c r="O23" i="1"/>
  <c r="R23" i="1"/>
  <c r="O21" i="1"/>
  <c r="R21" i="1"/>
  <c r="O24" i="1"/>
  <c r="R24" i="1"/>
  <c r="C14" i="2"/>
  <c r="C14" i="1"/>
  <c r="F16" i="2" l="1"/>
  <c r="F16" i="1"/>
  <c r="F17" i="1" s="1"/>
</calcChain>
</file>

<file path=xl/sharedStrings.xml><?xml version="1.0" encoding="utf-8"?>
<sst xmlns="http://schemas.openxmlformats.org/spreadsheetml/2006/main" count="133" uniqueCount="69">
  <si>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</si>
  <si>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</si>
  <si>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</si>
  <si>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</si>
  <si>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</si>
  <si>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</si>
  <si>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</si>
  <si>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</si>
  <si>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</si>
  <si>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</si>
  <si>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</si>
  <si>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</si>
  <si>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</si>
  <si>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</si>
  <si>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</si>
  <si>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</si>
  <si>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</si>
  <si>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</si>
  <si>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</si>
  <si>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</si>
  <si>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</si>
  <si>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</si>
  <si>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</si>
  <si>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</si>
  <si>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</si>
  <si>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</si>
  <si>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</si>
  <si>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</si>
  <si>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</si>
  <si>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</si>
  <si>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</si>
  <si>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EQ CMa</t>
  </si>
  <si>
    <t>Locher</t>
  </si>
  <si>
    <t>K</t>
  </si>
  <si>
    <t>BBSAG Bull.87</t>
  </si>
  <si>
    <t>B</t>
  </si>
  <si>
    <t>BBSAG Bull.90</t>
  </si>
  <si>
    <t>BBSAG Bull.93</t>
  </si>
  <si>
    <t>BBSAG Bull.99</t>
  </si>
  <si>
    <t>HJD</t>
  </si>
  <si>
    <t>MAG_0</t>
  </si>
  <si>
    <t>MAG_1</t>
  </si>
  <si>
    <t>MAG_2</t>
  </si>
  <si>
    <t>MAG_3</t>
  </si>
  <si>
    <t>MAG_4</t>
  </si>
  <si>
    <t>-Mag_0</t>
  </si>
  <si>
    <t>HJDo =</t>
  </si>
  <si>
    <t>Phase</t>
  </si>
  <si>
    <t>lousy</t>
  </si>
  <si>
    <t>My period</t>
  </si>
  <si>
    <t>Shawn's</t>
  </si>
  <si>
    <t>fair</t>
  </si>
  <si>
    <t>Half</t>
  </si>
  <si>
    <t>Period looks nice, but does not fit the data.</t>
  </si>
  <si>
    <t>Shawn Dvorak's</t>
  </si>
  <si>
    <t>period</t>
  </si>
  <si>
    <t># of data points:</t>
  </si>
  <si>
    <t>EA</t>
  </si>
  <si>
    <t>EQ CMa / GSC 05950-01323</t>
  </si>
  <si>
    <t>Add cycle</t>
  </si>
  <si>
    <t>JD today</t>
  </si>
  <si>
    <t>Old Cycle</t>
  </si>
  <si>
    <t>New Cycle</t>
  </si>
  <si>
    <t>Next ToM</t>
  </si>
  <si>
    <t>Local time</t>
  </si>
  <si>
    <t>My time zone&gt;&gt;&gt;&gt;&gt;&gt;&gt;</t>
  </si>
  <si>
    <t>My time zone&gt;&gt;&gt;&gt;&gt;&gt;</t>
  </si>
  <si>
    <t>Both files active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</si>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</sst>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quotePrefix="1" applyFill="1" applyBorder="1" applyAlignment="1">
      <alignment horizontal="center"/>
    </xf>
    <xf numFmtId="0" fontId="13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7" xfId="0" applyFont="1" applyBorder="1" applyAlignment="1"/>
    <xf numFmtId="0" fontId="0" fillId="0" borderId="8" xfId="0" applyBorder="1" applyAlignment="1"/>
    <xf numFmtId="0" fontId="13" fillId="0" borderId="9" xfId="0" applyFont="1" applyBorder="1" applyAlignme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0" xfId="0" applyFont="1" applyFill="1" applyBorder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8" fillId="0" borderId="0" xfId="0" applyFont="1" applyAlignment="1"/>
    <xf numFmtId="0" fontId="6" fillId="0" borderId="0" xfId="0" applyFont="1" applyAlignment="1"/>
    <xf numFmtId="0" fontId="19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CMa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32-4434-847F-2671C293E73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2.6176470608334057E-2</c:v>
                </c:pt>
                <c:pt idx="2">
                  <c:v>5.2352941216668114E-2</c:v>
                </c:pt>
                <c:pt idx="3">
                  <c:v>0.10200000008626375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32-4434-847F-2671C293E73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32-4434-847F-2671C293E73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32-4434-847F-2671C293E73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32-4434-847F-2671C293E7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32-4434-847F-2671C293E7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32-4434-847F-2671C293E73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343</c:v>
                </c:pt>
                <c:pt idx="2">
                  <c:v>720</c:v>
                </c:pt>
                <c:pt idx="3">
                  <c:v>1496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4.3087098796063886E-3</c:v>
                </c:pt>
                <c:pt idx="1">
                  <c:v>2.6773706292052359E-2</c:v>
                </c:pt>
                <c:pt idx="2">
                  <c:v>5.1465553660834079E-2</c:v>
                </c:pt>
                <c:pt idx="3">
                  <c:v>0.10229015195837948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32-4434-847F-2671C293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47144"/>
        <c:axId val="1"/>
      </c:scatterChart>
      <c:valAx>
        <c:axId val="51174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4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CMa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A-4713-BF61-411A99493D1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1.3319999998202547E-2</c:v>
                </c:pt>
                <c:pt idx="2">
                  <c:v>-2.8080000003683381E-2</c:v>
                </c:pt>
                <c:pt idx="3">
                  <c:v>-1.419999999779975E-2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A-4713-BF61-411A99493D1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1A-4713-BF61-411A99493D1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1A-4713-BF61-411A99493D1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1A-4713-BF61-411A99493D1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1A-4713-BF61-411A99493D1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1A-4713-BF61-411A99493D1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141</c:v>
                </c:pt>
                <c:pt idx="2">
                  <c:v>296</c:v>
                </c:pt>
                <c:pt idx="3">
                  <c:v>615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5.3892062431779367E-3</c:v>
                </c:pt>
                <c:pt idx="1">
                  <c:v>-6.5926737025060866E-4</c:v>
                </c:pt>
                <c:pt idx="2">
                  <c:v>-7.3082986474238311E-3</c:v>
                </c:pt>
                <c:pt idx="3">
                  <c:v>-2.0992433985606143E-2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1A-4713-BF61-411A99493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7600"/>
        <c:axId val="1"/>
      </c:scatterChart>
      <c:valAx>
        <c:axId val="66657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1905164746968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CMa - Phase Diagr.</a:t>
            </a:r>
          </a:p>
        </c:rich>
      </c:tx>
      <c:layout>
        <c:manualLayout>
          <c:xMode val="edge"/>
          <c:yMode val="edge"/>
          <c:x val="0.29345372460496616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2821670428894"/>
          <c:y val="0.18245676554538631"/>
          <c:w val="0.77878103837471779"/>
          <c:h val="0.610528407786484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'C'!$G$21:$G$241</c:f>
              <c:numCache>
                <c:formatCode>General</c:formatCode>
                <c:ptCount val="221"/>
                <c:pt idx="0">
                  <c:v>1.9297571877530117E-2</c:v>
                </c:pt>
                <c:pt idx="1">
                  <c:v>0.45143749891121843</c:v>
                </c:pt>
                <c:pt idx="2">
                  <c:v>0.90756192504653654</c:v>
                </c:pt>
                <c:pt idx="3">
                  <c:v>0.78454099534087618</c:v>
                </c:pt>
                <c:pt idx="4">
                  <c:v>7.7430307052850367E-2</c:v>
                </c:pt>
                <c:pt idx="5">
                  <c:v>0.51746469530718286</c:v>
                </c:pt>
                <c:pt idx="6">
                  <c:v>0.94853544434238302</c:v>
                </c:pt>
                <c:pt idx="7">
                  <c:v>0.37697470630513408</c:v>
                </c:pt>
                <c:pt idx="8">
                  <c:v>0.81775970115438668</c:v>
                </c:pt>
                <c:pt idx="9">
                  <c:v>0.24543526454539233</c:v>
                </c:pt>
                <c:pt idx="10">
                  <c:v>0.68242358650269352</c:v>
                </c:pt>
                <c:pt idx="11">
                  <c:v>0.98154467855010807</c:v>
                </c:pt>
                <c:pt idx="12">
                  <c:v>0.42145687503307272</c:v>
                </c:pt>
                <c:pt idx="13">
                  <c:v>0.85846265296038382</c:v>
                </c:pt>
                <c:pt idx="14">
                  <c:v>0.29309441932832669</c:v>
                </c:pt>
                <c:pt idx="15">
                  <c:v>0.72704976696530821</c:v>
                </c:pt>
                <c:pt idx="16">
                  <c:v>0.16712343114664918</c:v>
                </c:pt>
                <c:pt idx="17">
                  <c:v>0.51714612390304637</c:v>
                </c:pt>
                <c:pt idx="18">
                  <c:v>0.95759509138190424</c:v>
                </c:pt>
                <c:pt idx="19">
                  <c:v>0.8196711295781256</c:v>
                </c:pt>
                <c:pt idx="20">
                  <c:v>0.26641297327648772</c:v>
                </c:pt>
                <c:pt idx="21">
                  <c:v>0.69326374221174092</c:v>
                </c:pt>
                <c:pt idx="22">
                  <c:v>0.1325824358079899</c:v>
                </c:pt>
                <c:pt idx="23">
                  <c:v>0.56509330214583997</c:v>
                </c:pt>
                <c:pt idx="24">
                  <c:v>5.5291776511126045E-3</c:v>
                </c:pt>
                <c:pt idx="25">
                  <c:v>0.43855063103455905</c:v>
                </c:pt>
                <c:pt idx="26">
                  <c:v>0.60940527519511534</c:v>
                </c:pt>
                <c:pt idx="27">
                  <c:v>5.3799291287589313E-2</c:v>
                </c:pt>
                <c:pt idx="28">
                  <c:v>0.48998463874926301</c:v>
                </c:pt>
                <c:pt idx="29">
                  <c:v>0.79017927278528077</c:v>
                </c:pt>
                <c:pt idx="30">
                  <c:v>0.23054532441983611</c:v>
                </c:pt>
                <c:pt idx="31">
                  <c:v>0.66669575994774277</c:v>
                </c:pt>
                <c:pt idx="32">
                  <c:v>0.10209122488737421</c:v>
                </c:pt>
                <c:pt idx="33">
                  <c:v>0.53820238448508917</c:v>
                </c:pt>
                <c:pt idx="34">
                  <c:v>0.97258976731347957</c:v>
                </c:pt>
                <c:pt idx="35">
                  <c:v>0.40683750240049221</c:v>
                </c:pt>
                <c:pt idx="36">
                  <c:v>0.84339815315968281</c:v>
                </c:pt>
                <c:pt idx="37">
                  <c:v>0.27839649484161555</c:v>
                </c:pt>
                <c:pt idx="38">
                  <c:v>0.73257894461215756</c:v>
                </c:pt>
                <c:pt idx="39">
                  <c:v>0.15294918567911964</c:v>
                </c:pt>
                <c:pt idx="40">
                  <c:v>0.58525058041124112</c:v>
                </c:pt>
                <c:pt idx="41">
                  <c:v>2.0785693089123924E-2</c:v>
                </c:pt>
                <c:pt idx="42">
                  <c:v>0.455011608219138</c:v>
                </c:pt>
                <c:pt idx="43">
                  <c:v>0.32626512123346174</c:v>
                </c:pt>
                <c:pt idx="44">
                  <c:v>0.76241119276807012</c:v>
                </c:pt>
                <c:pt idx="45">
                  <c:v>0.1747909647934307</c:v>
                </c:pt>
                <c:pt idx="46">
                  <c:v>6.276293050922277E-2</c:v>
                </c:pt>
                <c:pt idx="47">
                  <c:v>0.50934330650915172</c:v>
                </c:pt>
                <c:pt idx="48">
                  <c:v>0.3740071918606418</c:v>
                </c:pt>
                <c:pt idx="49">
                  <c:v>0.55338471206539452</c:v>
                </c:pt>
                <c:pt idx="50">
                  <c:v>0.72976416988365145</c:v>
                </c:pt>
                <c:pt idx="51">
                  <c:v>0.59953392567496167</c:v>
                </c:pt>
                <c:pt idx="52">
                  <c:v>3.5950564702602605E-2</c:v>
                </c:pt>
                <c:pt idx="53">
                  <c:v>0.89533401993588768</c:v>
                </c:pt>
                <c:pt idx="54">
                  <c:v>0.20972471939552406</c:v>
                </c:pt>
                <c:pt idx="55">
                  <c:v>0.51252465655369406</c:v>
                </c:pt>
                <c:pt idx="56">
                  <c:v>0.38588597762134214</c:v>
                </c:pt>
                <c:pt idx="57">
                  <c:v>0.25473056714577069</c:v>
                </c:pt>
                <c:pt idx="58">
                  <c:v>0.12815734809083779</c:v>
                </c:pt>
                <c:pt idx="59">
                  <c:v>0.93293853754067868</c:v>
                </c:pt>
                <c:pt idx="60">
                  <c:v>0.81644613961378809</c:v>
                </c:pt>
                <c:pt idx="61">
                  <c:v>0.67355159111190233</c:v>
                </c:pt>
                <c:pt idx="62">
                  <c:v>0.27319461658134969</c:v>
                </c:pt>
                <c:pt idx="63">
                  <c:v>0.45265505263040495</c:v>
                </c:pt>
                <c:pt idx="64">
                  <c:v>0.55244645382015278</c:v>
                </c:pt>
                <c:pt idx="65">
                  <c:v>0.42628344999968704</c:v>
                </c:pt>
                <c:pt idx="66">
                  <c:v>0.29696528008116729</c:v>
                </c:pt>
                <c:pt idx="67">
                  <c:v>0.16834098486685889</c:v>
                </c:pt>
                <c:pt idx="68">
                  <c:v>4.1052071150716074E-2</c:v>
                </c:pt>
                <c:pt idx="69">
                  <c:v>0.47372004119688427</c:v>
                </c:pt>
                <c:pt idx="70">
                  <c:v>0.20206591373261062</c:v>
                </c:pt>
                <c:pt idx="71">
                  <c:v>0.52807792344043492</c:v>
                </c:pt>
                <c:pt idx="72">
                  <c:v>0.95780892698417119</c:v>
                </c:pt>
                <c:pt idx="73">
                  <c:v>0.12403337580991547</c:v>
                </c:pt>
                <c:pt idx="74">
                  <c:v>0.98254403268009582</c:v>
                </c:pt>
                <c:pt idx="75">
                  <c:v>0.71030076631927841</c:v>
                </c:pt>
                <c:pt idx="76">
                  <c:v>0.51964232722963288</c:v>
                </c:pt>
                <c:pt idx="77">
                  <c:v>0.97466266343269581</c:v>
                </c:pt>
                <c:pt idx="78">
                  <c:v>0.82324523888661361</c:v>
                </c:pt>
                <c:pt idx="79">
                  <c:v>0.70516871192558028</c:v>
                </c:pt>
                <c:pt idx="80">
                  <c:v>0.55903171749446301</c:v>
                </c:pt>
                <c:pt idx="81">
                  <c:v>0.42757082758890874</c:v>
                </c:pt>
                <c:pt idx="82">
                  <c:v>0.29981060275429172</c:v>
                </c:pt>
                <c:pt idx="83">
                  <c:v>4.1226630824326094E-2</c:v>
                </c:pt>
                <c:pt idx="84">
                  <c:v>0.91849808857188009</c:v>
                </c:pt>
                <c:pt idx="85">
                  <c:v>0.78352854923423365</c:v>
                </c:pt>
                <c:pt idx="86">
                  <c:v>0.1311204985436234</c:v>
                </c:pt>
                <c:pt idx="87">
                  <c:v>0.4535627629321084</c:v>
                </c:pt>
                <c:pt idx="88">
                  <c:v>6.5032206260013936E-2</c:v>
                </c:pt>
                <c:pt idx="89">
                  <c:v>0.51647843315356567</c:v>
                </c:pt>
                <c:pt idx="90">
                  <c:v>0.79154083823544852</c:v>
                </c:pt>
                <c:pt idx="91">
                  <c:v>0.57664042453126285</c:v>
                </c:pt>
                <c:pt idx="92">
                  <c:v>0.85439104858272685</c:v>
                </c:pt>
                <c:pt idx="93">
                  <c:v>0.32665788049644107</c:v>
                </c:pt>
                <c:pt idx="94">
                  <c:v>0.75088589034271536</c:v>
                </c:pt>
                <c:pt idx="95">
                  <c:v>0.17507898825198254</c:v>
                </c:pt>
                <c:pt idx="96">
                  <c:v>6.1719936462907299E-2</c:v>
                </c:pt>
                <c:pt idx="97">
                  <c:v>0.36918934487937349</c:v>
                </c:pt>
                <c:pt idx="98">
                  <c:v>0.80111543631397808</c:v>
                </c:pt>
                <c:pt idx="99">
                  <c:v>0.28853841185815554</c:v>
                </c:pt>
                <c:pt idx="100">
                  <c:v>6.9143086564395162E-2</c:v>
                </c:pt>
                <c:pt idx="101">
                  <c:v>0.94124757798482506</c:v>
                </c:pt>
                <c:pt idx="102">
                  <c:v>0.68668720652266302</c:v>
                </c:pt>
                <c:pt idx="103">
                  <c:v>0.8683601864294701</c:v>
                </c:pt>
                <c:pt idx="104">
                  <c:v>0.74559236825308517</c:v>
                </c:pt>
                <c:pt idx="105">
                  <c:v>0.35653813256192279</c:v>
                </c:pt>
                <c:pt idx="106">
                  <c:v>0.5899942395305402</c:v>
                </c:pt>
                <c:pt idx="107">
                  <c:v>0.40230331488842808</c:v>
                </c:pt>
                <c:pt idx="108">
                  <c:v>0.14751601585041385</c:v>
                </c:pt>
                <c:pt idx="109">
                  <c:v>0.4523452092109892</c:v>
                </c:pt>
                <c:pt idx="110">
                  <c:v>0.60683924799710098</c:v>
                </c:pt>
                <c:pt idx="111">
                  <c:v>0.45644299753860196</c:v>
                </c:pt>
                <c:pt idx="112">
                  <c:v>0.31617557211905023</c:v>
                </c:pt>
                <c:pt idx="113">
                  <c:v>8.3439523801303039E-2</c:v>
                </c:pt>
                <c:pt idx="114">
                  <c:v>0.53680590709927856</c:v>
                </c:pt>
                <c:pt idx="115">
                  <c:v>0.41735908670628419</c:v>
                </c:pt>
                <c:pt idx="116">
                  <c:v>0.71573393614573888</c:v>
                </c:pt>
                <c:pt idx="117">
                  <c:v>0.59056155846954539</c:v>
                </c:pt>
                <c:pt idx="118">
                  <c:v>0.46594340775615706</c:v>
                </c:pt>
                <c:pt idx="119">
                  <c:v>0.20952397577343618</c:v>
                </c:pt>
                <c:pt idx="120">
                  <c:v>0.62579206451709979</c:v>
                </c:pt>
                <c:pt idx="121">
                  <c:v>0.48068933615076048</c:v>
                </c:pt>
                <c:pt idx="122">
                  <c:v>0.34723410197975113</c:v>
                </c:pt>
                <c:pt idx="123">
                  <c:v>0.64020632953602785</c:v>
                </c:pt>
                <c:pt idx="124">
                  <c:v>1.5348159270018868E-2</c:v>
                </c:pt>
                <c:pt idx="125">
                  <c:v>0.69814268507917632</c:v>
                </c:pt>
                <c:pt idx="126">
                  <c:v>0.57663606053699823</c:v>
                </c:pt>
                <c:pt idx="127">
                  <c:v>0.44943006266834118</c:v>
                </c:pt>
                <c:pt idx="128">
                  <c:v>0.32342852654304011</c:v>
                </c:pt>
                <c:pt idx="129">
                  <c:v>0.20038141288708289</c:v>
                </c:pt>
                <c:pt idx="130">
                  <c:v>6.6280307925580928E-2</c:v>
                </c:pt>
                <c:pt idx="131">
                  <c:v>0.93056888997642773</c:v>
                </c:pt>
                <c:pt idx="132">
                  <c:v>0.23247857280145467</c:v>
                </c:pt>
                <c:pt idx="133">
                  <c:v>0.11201057831729599</c:v>
                </c:pt>
                <c:pt idx="134">
                  <c:v>0.98436818126390335</c:v>
                </c:pt>
                <c:pt idx="135">
                  <c:v>0.30812400719352695</c:v>
                </c:pt>
                <c:pt idx="136">
                  <c:v>0.18905685408813611</c:v>
                </c:pt>
                <c:pt idx="137">
                  <c:v>6.0611482535961159E-2</c:v>
                </c:pt>
                <c:pt idx="138">
                  <c:v>0.60119224256982307</c:v>
                </c:pt>
                <c:pt idx="139">
                  <c:v>0.47308289839122608</c:v>
                </c:pt>
                <c:pt idx="140">
                  <c:v>0.34401347600874033</c:v>
                </c:pt>
                <c:pt idx="141">
                  <c:v>0.21335556059875671</c:v>
                </c:pt>
                <c:pt idx="142">
                  <c:v>8.5316040290877027E-2</c:v>
                </c:pt>
                <c:pt idx="143">
                  <c:v>0.95220992546384764</c:v>
                </c:pt>
                <c:pt idx="144">
                  <c:v>0.82578508213057944</c:v>
                </c:pt>
                <c:pt idx="145">
                  <c:v>0.70386387836703079</c:v>
                </c:pt>
                <c:pt idx="146">
                  <c:v>0.57870022867430748</c:v>
                </c:pt>
                <c:pt idx="147">
                  <c:v>0.29072477176308098</c:v>
                </c:pt>
                <c:pt idx="148">
                  <c:v>5.4785553443196022E-2</c:v>
                </c:pt>
                <c:pt idx="149">
                  <c:v>0.92613071028526406</c:v>
                </c:pt>
                <c:pt idx="150">
                  <c:v>0.79608375373203444</c:v>
                </c:pt>
                <c:pt idx="151">
                  <c:v>0.6679875015301775</c:v>
                </c:pt>
                <c:pt idx="152">
                  <c:v>0.40818597587687577</c:v>
                </c:pt>
                <c:pt idx="153">
                  <c:v>0.27902927365998664</c:v>
                </c:pt>
                <c:pt idx="154">
                  <c:v>0.14822298252833832</c:v>
                </c:pt>
                <c:pt idx="155">
                  <c:v>3.084905825171802E-2</c:v>
                </c:pt>
                <c:pt idx="156">
                  <c:v>0.8927679927396639</c:v>
                </c:pt>
                <c:pt idx="157">
                  <c:v>0.76447536090245194</c:v>
                </c:pt>
                <c:pt idx="158">
                  <c:v>0.64166390280573182</c:v>
                </c:pt>
                <c:pt idx="159">
                  <c:v>0.79332571089430814</c:v>
                </c:pt>
                <c:pt idx="160">
                  <c:v>0.67681149301041899</c:v>
                </c:pt>
                <c:pt idx="161">
                  <c:v>0.98601777017604775</c:v>
                </c:pt>
                <c:pt idx="162">
                  <c:v>0.85844083300003149</c:v>
                </c:pt>
                <c:pt idx="163">
                  <c:v>0.616348386195682</c:v>
                </c:pt>
                <c:pt idx="164">
                  <c:v>0.48630142964560719</c:v>
                </c:pt>
                <c:pt idx="165">
                  <c:v>0.79459563251786847</c:v>
                </c:pt>
                <c:pt idx="166">
                  <c:v>0.54064185591909109</c:v>
                </c:pt>
                <c:pt idx="167">
                  <c:v>0.69866636409790317</c:v>
                </c:pt>
                <c:pt idx="168">
                  <c:v>0.76565363869769953</c:v>
                </c:pt>
                <c:pt idx="169">
                  <c:v>6.1619564650342795E-2</c:v>
                </c:pt>
                <c:pt idx="170">
                  <c:v>0.68074781364279602</c:v>
                </c:pt>
                <c:pt idx="171">
                  <c:v>0.98739242760348134</c:v>
                </c:pt>
                <c:pt idx="172">
                  <c:v>0.56116570949998845</c:v>
                </c:pt>
                <c:pt idx="173">
                  <c:v>4.8387941418681635E-2</c:v>
                </c:pt>
                <c:pt idx="174">
                  <c:v>0.54027091661538407</c:v>
                </c:pt>
                <c:pt idx="175">
                  <c:v>3.0281739314837353E-2</c:v>
                </c:pt>
                <c:pt idx="176">
                  <c:v>0.32615602143659572</c:v>
                </c:pt>
                <c:pt idx="177">
                  <c:v>0.95470176479972935</c:v>
                </c:pt>
                <c:pt idx="178">
                  <c:v>0.7510866339668496</c:v>
                </c:pt>
                <c:pt idx="179">
                  <c:v>0.21757117670647119</c:v>
                </c:pt>
                <c:pt idx="180">
                  <c:v>0.98096863162921721</c:v>
                </c:pt>
                <c:pt idx="181">
                  <c:v>0.2658456543394152</c:v>
                </c:pt>
                <c:pt idx="182">
                  <c:v>1.1040899348344624E-3</c:v>
                </c:pt>
                <c:pt idx="183">
                  <c:v>0.89704906872534451</c:v>
                </c:pt>
                <c:pt idx="184">
                  <c:v>0.19162288128267591</c:v>
                </c:pt>
                <c:pt idx="185">
                  <c:v>0.50619250440757924</c:v>
                </c:pt>
                <c:pt idx="186">
                  <c:v>0.80730357673030539</c:v>
                </c:pt>
                <c:pt idx="187">
                  <c:v>0.4503203170001413</c:v>
                </c:pt>
                <c:pt idx="188">
                  <c:v>0.58329114807889226</c:v>
                </c:pt>
                <c:pt idx="189">
                  <c:v>0.19339902595831759</c:v>
                </c:pt>
                <c:pt idx="190">
                  <c:v>0.8283816572693361</c:v>
                </c:pt>
                <c:pt idx="191">
                  <c:v>0.44269205928184618</c:v>
                </c:pt>
                <c:pt idx="192">
                  <c:v>0.74316162480103998</c:v>
                </c:pt>
                <c:pt idx="193">
                  <c:v>5.2952676873072591E-2</c:v>
                </c:pt>
                <c:pt idx="194">
                  <c:v>0.3633066838913237</c:v>
                </c:pt>
                <c:pt idx="195">
                  <c:v>0.66734599472985678</c:v>
                </c:pt>
                <c:pt idx="196">
                  <c:v>0.54181576972307965</c:v>
                </c:pt>
                <c:pt idx="197">
                  <c:v>0.41736345069822178</c:v>
                </c:pt>
                <c:pt idx="198">
                  <c:v>0.2912266308248519</c:v>
                </c:pt>
                <c:pt idx="199">
                  <c:v>0.16844135667844995</c:v>
                </c:pt>
                <c:pt idx="200">
                  <c:v>0.45458393701930433</c:v>
                </c:pt>
                <c:pt idx="201">
                  <c:v>0.34734756576787618</c:v>
                </c:pt>
                <c:pt idx="202">
                  <c:v>0.63426257266069719</c:v>
                </c:pt>
                <c:pt idx="203">
                  <c:v>0.5247525616642168</c:v>
                </c:pt>
                <c:pt idx="204">
                  <c:v>0.80527868451966533</c:v>
                </c:pt>
                <c:pt idx="205">
                  <c:v>0.69925113900176505</c:v>
                </c:pt>
                <c:pt idx="206">
                  <c:v>1.2769040098245199E-2</c:v>
                </c:pt>
                <c:pt idx="207">
                  <c:v>0.87403773980238242</c:v>
                </c:pt>
                <c:pt idx="208">
                  <c:v>0.74584111578619705</c:v>
                </c:pt>
                <c:pt idx="209">
                  <c:v>0.66344022204246311</c:v>
                </c:pt>
                <c:pt idx="210">
                  <c:v>0.5009077103004449</c:v>
                </c:pt>
                <c:pt idx="211">
                  <c:v>0.37573533262426384</c:v>
                </c:pt>
                <c:pt idx="212">
                  <c:v>0.2921125211670752</c:v>
                </c:pt>
                <c:pt idx="213">
                  <c:v>0.94817323302094714</c:v>
                </c:pt>
                <c:pt idx="214">
                  <c:v>0.83835774259451501</c:v>
                </c:pt>
                <c:pt idx="215">
                  <c:v>1.4754656379637868E-2</c:v>
                </c:pt>
                <c:pt idx="216">
                  <c:v>0.94358231361340594</c:v>
                </c:pt>
                <c:pt idx="217">
                  <c:v>0.80422696248706593</c:v>
                </c:pt>
                <c:pt idx="218">
                  <c:v>0.70934068811543671</c:v>
                </c:pt>
                <c:pt idx="219">
                  <c:v>0.73352156684902425</c:v>
                </c:pt>
                <c:pt idx="220">
                  <c:v>0.61969993192169248</c:v>
                </c:pt>
              </c:numCache>
            </c:numRef>
          </c:xVal>
          <c:yVal>
            <c:numRef>
              <c:f>'C'!$H$21:$H$241</c:f>
              <c:numCache>
                <c:formatCode>General</c:formatCode>
                <c:ptCount val="221"/>
                <c:pt idx="0">
                  <c:v>-12.846</c:v>
                </c:pt>
                <c:pt idx="1">
                  <c:v>-12.432</c:v>
                </c:pt>
                <c:pt idx="2">
                  <c:v>-12.127000000000001</c:v>
                </c:pt>
                <c:pt idx="3">
                  <c:v>-12.061</c:v>
                </c:pt>
                <c:pt idx="4">
                  <c:v>-12.195</c:v>
                </c:pt>
                <c:pt idx="5">
                  <c:v>-12.365</c:v>
                </c:pt>
                <c:pt idx="6">
                  <c:v>-12.462999999999999</c:v>
                </c:pt>
                <c:pt idx="7">
                  <c:v>-12.318</c:v>
                </c:pt>
                <c:pt idx="8">
                  <c:v>-12.113</c:v>
                </c:pt>
                <c:pt idx="9">
                  <c:v>-12.244999999999999</c:v>
                </c:pt>
                <c:pt idx="10">
                  <c:v>-12.127000000000001</c:v>
                </c:pt>
                <c:pt idx="11">
                  <c:v>-13.023</c:v>
                </c:pt>
                <c:pt idx="12">
                  <c:v>-12.407999999999999</c:v>
                </c:pt>
                <c:pt idx="13">
                  <c:v>-12.138</c:v>
                </c:pt>
                <c:pt idx="14">
                  <c:v>-12.372999999999999</c:v>
                </c:pt>
                <c:pt idx="15">
                  <c:v>-12.095000000000001</c:v>
                </c:pt>
                <c:pt idx="16">
                  <c:v>-12.22</c:v>
                </c:pt>
                <c:pt idx="17">
                  <c:v>-12.364000000000001</c:v>
                </c:pt>
                <c:pt idx="18">
                  <c:v>-12.653</c:v>
                </c:pt>
                <c:pt idx="19">
                  <c:v>-12.176</c:v>
                </c:pt>
                <c:pt idx="20">
                  <c:v>-12.231</c:v>
                </c:pt>
                <c:pt idx="21">
                  <c:v>-12.106</c:v>
                </c:pt>
                <c:pt idx="22">
                  <c:v>-12.132999999999999</c:v>
                </c:pt>
                <c:pt idx="23">
                  <c:v>-12.164999999999999</c:v>
                </c:pt>
                <c:pt idx="24">
                  <c:v>-12.964</c:v>
                </c:pt>
                <c:pt idx="25">
                  <c:v>-12.395</c:v>
                </c:pt>
                <c:pt idx="26">
                  <c:v>-12.19</c:v>
                </c:pt>
                <c:pt idx="27">
                  <c:v>-12.247999999999999</c:v>
                </c:pt>
                <c:pt idx="28">
                  <c:v>-12.458</c:v>
                </c:pt>
                <c:pt idx="29">
                  <c:v>-12.141999999999999</c:v>
                </c:pt>
                <c:pt idx="30">
                  <c:v>-12.196</c:v>
                </c:pt>
                <c:pt idx="31">
                  <c:v>-12.148999999999999</c:v>
                </c:pt>
                <c:pt idx="32">
                  <c:v>-12.175000000000001</c:v>
                </c:pt>
                <c:pt idx="33">
                  <c:v>-12.218</c:v>
                </c:pt>
                <c:pt idx="34">
                  <c:v>-12.865</c:v>
                </c:pt>
                <c:pt idx="35">
                  <c:v>-12.33</c:v>
                </c:pt>
                <c:pt idx="36">
                  <c:v>-12.170999999999999</c:v>
                </c:pt>
                <c:pt idx="37">
                  <c:v>-12.29</c:v>
                </c:pt>
                <c:pt idx="38">
                  <c:v>-12.115</c:v>
                </c:pt>
                <c:pt idx="39">
                  <c:v>-12.18</c:v>
                </c:pt>
                <c:pt idx="40">
                  <c:v>-12.138</c:v>
                </c:pt>
                <c:pt idx="41">
                  <c:v>-12.815</c:v>
                </c:pt>
                <c:pt idx="42">
                  <c:v>-12.484999999999999</c:v>
                </c:pt>
                <c:pt idx="43">
                  <c:v>-12.323</c:v>
                </c:pt>
                <c:pt idx="44">
                  <c:v>-12.101000000000001</c:v>
                </c:pt>
                <c:pt idx="45">
                  <c:v>-12.13</c:v>
                </c:pt>
                <c:pt idx="46">
                  <c:v>-12.215</c:v>
                </c:pt>
                <c:pt idx="47">
                  <c:v>-12.388</c:v>
                </c:pt>
                <c:pt idx="48">
                  <c:v>-12.317</c:v>
                </c:pt>
                <c:pt idx="49">
                  <c:v>-12.192</c:v>
                </c:pt>
                <c:pt idx="50">
                  <c:v>-12.103</c:v>
                </c:pt>
                <c:pt idx="51">
                  <c:v>-12.286</c:v>
                </c:pt>
                <c:pt idx="52">
                  <c:v>-12.484</c:v>
                </c:pt>
                <c:pt idx="53">
                  <c:v>-12.119</c:v>
                </c:pt>
                <c:pt idx="54">
                  <c:v>-12.183</c:v>
                </c:pt>
                <c:pt idx="55">
                  <c:v>-12.459</c:v>
                </c:pt>
                <c:pt idx="56">
                  <c:v>-12.364000000000001</c:v>
                </c:pt>
                <c:pt idx="57">
                  <c:v>-12.329000000000001</c:v>
                </c:pt>
                <c:pt idx="58">
                  <c:v>-12.169</c:v>
                </c:pt>
                <c:pt idx="59">
                  <c:v>-12.407999999999999</c:v>
                </c:pt>
                <c:pt idx="60">
                  <c:v>-12.191000000000001</c:v>
                </c:pt>
                <c:pt idx="61">
                  <c:v>-12.128</c:v>
                </c:pt>
                <c:pt idx="62">
                  <c:v>-12.185</c:v>
                </c:pt>
                <c:pt idx="63">
                  <c:v>-12.382</c:v>
                </c:pt>
                <c:pt idx="64">
                  <c:v>-12.302</c:v>
                </c:pt>
                <c:pt idx="65">
                  <c:v>-12.374000000000001</c:v>
                </c:pt>
                <c:pt idx="66">
                  <c:v>-12.205</c:v>
                </c:pt>
                <c:pt idx="67">
                  <c:v>-12.135</c:v>
                </c:pt>
                <c:pt idx="68">
                  <c:v>-12.332000000000001</c:v>
                </c:pt>
                <c:pt idx="69">
                  <c:v>-12.430999999999999</c:v>
                </c:pt>
                <c:pt idx="70">
                  <c:v>-12.159000000000001</c:v>
                </c:pt>
                <c:pt idx="71">
                  <c:v>-12.388</c:v>
                </c:pt>
                <c:pt idx="72">
                  <c:v>-12.448</c:v>
                </c:pt>
                <c:pt idx="73">
                  <c:v>-12.093999999999999</c:v>
                </c:pt>
                <c:pt idx="74">
                  <c:v>-12.999000000000001</c:v>
                </c:pt>
                <c:pt idx="75">
                  <c:v>-12.260999999999999</c:v>
                </c:pt>
                <c:pt idx="76">
                  <c:v>-12.393000000000001</c:v>
                </c:pt>
                <c:pt idx="77">
                  <c:v>-13.003</c:v>
                </c:pt>
                <c:pt idx="78">
                  <c:v>-12.138</c:v>
                </c:pt>
                <c:pt idx="79">
                  <c:v>-12.246</c:v>
                </c:pt>
                <c:pt idx="80">
                  <c:v>-12.315</c:v>
                </c:pt>
                <c:pt idx="81">
                  <c:v>-12.172000000000001</c:v>
                </c:pt>
                <c:pt idx="82">
                  <c:v>-12.201000000000001</c:v>
                </c:pt>
                <c:pt idx="83">
                  <c:v>-12.468</c:v>
                </c:pt>
                <c:pt idx="84">
                  <c:v>-12.144</c:v>
                </c:pt>
                <c:pt idx="85">
                  <c:v>-12.263999999999999</c:v>
                </c:pt>
                <c:pt idx="86">
                  <c:v>-12.147</c:v>
                </c:pt>
                <c:pt idx="87">
                  <c:v>-12.324999999999999</c:v>
                </c:pt>
                <c:pt idx="88">
                  <c:v>-12.252000000000001</c:v>
                </c:pt>
                <c:pt idx="89">
                  <c:v>-12.496</c:v>
                </c:pt>
                <c:pt idx="90">
                  <c:v>-12.124000000000001</c:v>
                </c:pt>
                <c:pt idx="91">
                  <c:v>-12.303000000000001</c:v>
                </c:pt>
                <c:pt idx="92">
                  <c:v>-12.291</c:v>
                </c:pt>
                <c:pt idx="93">
                  <c:v>-12.250999999999999</c:v>
                </c:pt>
                <c:pt idx="94">
                  <c:v>-12.218999999999999</c:v>
                </c:pt>
                <c:pt idx="95">
                  <c:v>-12.111000000000001</c:v>
                </c:pt>
                <c:pt idx="96">
                  <c:v>-12.218999999999999</c:v>
                </c:pt>
                <c:pt idx="97">
                  <c:v>-12.212999999999999</c:v>
                </c:pt>
                <c:pt idx="98">
                  <c:v>-12.189</c:v>
                </c:pt>
                <c:pt idx="99">
                  <c:v>-12.09</c:v>
                </c:pt>
                <c:pt idx="100">
                  <c:v>-12.147</c:v>
                </c:pt>
                <c:pt idx="101">
                  <c:v>-12.272</c:v>
                </c:pt>
                <c:pt idx="102">
                  <c:v>-12.260999999999999</c:v>
                </c:pt>
                <c:pt idx="103">
                  <c:v>-12.259</c:v>
                </c:pt>
                <c:pt idx="104">
                  <c:v>-12.192</c:v>
                </c:pt>
                <c:pt idx="105">
                  <c:v>-12.17</c:v>
                </c:pt>
                <c:pt idx="106">
                  <c:v>-12.247999999999999</c:v>
                </c:pt>
                <c:pt idx="107">
                  <c:v>-12.25</c:v>
                </c:pt>
                <c:pt idx="108">
                  <c:v>-12.156000000000001</c:v>
                </c:pt>
                <c:pt idx="109">
                  <c:v>-12.292999999999999</c:v>
                </c:pt>
                <c:pt idx="110">
                  <c:v>-12.242000000000001</c:v>
                </c:pt>
                <c:pt idx="111">
                  <c:v>-12.644</c:v>
                </c:pt>
                <c:pt idx="112">
                  <c:v>-12.137</c:v>
                </c:pt>
                <c:pt idx="113">
                  <c:v>-12.132999999999999</c:v>
                </c:pt>
                <c:pt idx="114">
                  <c:v>-12.397</c:v>
                </c:pt>
                <c:pt idx="115">
                  <c:v>-12.25</c:v>
                </c:pt>
                <c:pt idx="116">
                  <c:v>-12.236000000000001</c:v>
                </c:pt>
                <c:pt idx="117">
                  <c:v>-12.284000000000001</c:v>
                </c:pt>
                <c:pt idx="118">
                  <c:v>-12.301</c:v>
                </c:pt>
                <c:pt idx="119">
                  <c:v>-12.141</c:v>
                </c:pt>
                <c:pt idx="120">
                  <c:v>-12.228</c:v>
                </c:pt>
                <c:pt idx="121">
                  <c:v>-12.308999999999999</c:v>
                </c:pt>
                <c:pt idx="122">
                  <c:v>-12.163</c:v>
                </c:pt>
                <c:pt idx="123">
                  <c:v>-12.263999999999999</c:v>
                </c:pt>
                <c:pt idx="124">
                  <c:v>-13.173</c:v>
                </c:pt>
                <c:pt idx="125">
                  <c:v>-12.301</c:v>
                </c:pt>
                <c:pt idx="126">
                  <c:v>-12.22</c:v>
                </c:pt>
                <c:pt idx="127">
                  <c:v>-12.180999999999999</c:v>
                </c:pt>
                <c:pt idx="128">
                  <c:v>-12.221</c:v>
                </c:pt>
                <c:pt idx="129">
                  <c:v>-12.154999999999999</c:v>
                </c:pt>
                <c:pt idx="130">
                  <c:v>-12.188000000000001</c:v>
                </c:pt>
                <c:pt idx="131">
                  <c:v>-12.234999999999999</c:v>
                </c:pt>
                <c:pt idx="132">
                  <c:v>-12.154</c:v>
                </c:pt>
                <c:pt idx="133">
                  <c:v>-12.162000000000001</c:v>
                </c:pt>
                <c:pt idx="134">
                  <c:v>-13.159000000000001</c:v>
                </c:pt>
                <c:pt idx="135">
                  <c:v>-12.09</c:v>
                </c:pt>
                <c:pt idx="136">
                  <c:v>-12.162000000000001</c:v>
                </c:pt>
                <c:pt idx="137">
                  <c:v>-12.282999999999999</c:v>
                </c:pt>
                <c:pt idx="138">
                  <c:v>-12.207000000000001</c:v>
                </c:pt>
                <c:pt idx="139">
                  <c:v>-12.327</c:v>
                </c:pt>
                <c:pt idx="140">
                  <c:v>-12.236000000000001</c:v>
                </c:pt>
                <c:pt idx="141">
                  <c:v>-12.188000000000001</c:v>
                </c:pt>
                <c:pt idx="142">
                  <c:v>-12.164</c:v>
                </c:pt>
                <c:pt idx="143">
                  <c:v>-12.456</c:v>
                </c:pt>
                <c:pt idx="144">
                  <c:v>-12.228999999999999</c:v>
                </c:pt>
                <c:pt idx="145">
                  <c:v>-12.164999999999999</c:v>
                </c:pt>
                <c:pt idx="146">
                  <c:v>-12.234</c:v>
                </c:pt>
                <c:pt idx="147">
                  <c:v>-12.134</c:v>
                </c:pt>
                <c:pt idx="148">
                  <c:v>-12.381</c:v>
                </c:pt>
                <c:pt idx="149">
                  <c:v>-12.21</c:v>
                </c:pt>
                <c:pt idx="150">
                  <c:v>-12.259</c:v>
                </c:pt>
                <c:pt idx="151">
                  <c:v>-12.112</c:v>
                </c:pt>
                <c:pt idx="152">
                  <c:v>-12.233000000000001</c:v>
                </c:pt>
                <c:pt idx="153">
                  <c:v>-12.164999999999999</c:v>
                </c:pt>
                <c:pt idx="154">
                  <c:v>-12.226000000000001</c:v>
                </c:pt>
                <c:pt idx="155">
                  <c:v>-12.84</c:v>
                </c:pt>
                <c:pt idx="156">
                  <c:v>-12.234</c:v>
                </c:pt>
                <c:pt idx="157">
                  <c:v>-12.297000000000001</c:v>
                </c:pt>
                <c:pt idx="158">
                  <c:v>-12.244999999999999</c:v>
                </c:pt>
                <c:pt idx="159">
                  <c:v>-12.205</c:v>
                </c:pt>
                <c:pt idx="160">
                  <c:v>-12.206</c:v>
                </c:pt>
                <c:pt idx="161">
                  <c:v>-13.193</c:v>
                </c:pt>
                <c:pt idx="162">
                  <c:v>-12.244</c:v>
                </c:pt>
                <c:pt idx="163">
                  <c:v>-12.193</c:v>
                </c:pt>
                <c:pt idx="164">
                  <c:v>-12.273</c:v>
                </c:pt>
                <c:pt idx="165">
                  <c:v>-12.212</c:v>
                </c:pt>
                <c:pt idx="166">
                  <c:v>-12.186999999999999</c:v>
                </c:pt>
                <c:pt idx="167">
                  <c:v>-12.276</c:v>
                </c:pt>
                <c:pt idx="168">
                  <c:v>-12.212</c:v>
                </c:pt>
                <c:pt idx="169">
                  <c:v>-12.28</c:v>
                </c:pt>
                <c:pt idx="170">
                  <c:v>-12.138</c:v>
                </c:pt>
                <c:pt idx="171">
                  <c:v>-13.24</c:v>
                </c:pt>
                <c:pt idx="172">
                  <c:v>-12.217000000000001</c:v>
                </c:pt>
                <c:pt idx="173">
                  <c:v>-12.451000000000001</c:v>
                </c:pt>
                <c:pt idx="174">
                  <c:v>-12.335000000000001</c:v>
                </c:pt>
                <c:pt idx="175">
                  <c:v>-12.916</c:v>
                </c:pt>
                <c:pt idx="176">
                  <c:v>-12.212</c:v>
                </c:pt>
                <c:pt idx="177">
                  <c:v>-12.561999999999999</c:v>
                </c:pt>
                <c:pt idx="178">
                  <c:v>-12.109</c:v>
                </c:pt>
                <c:pt idx="179">
                  <c:v>-12.09</c:v>
                </c:pt>
                <c:pt idx="180">
                  <c:v>-13.19</c:v>
                </c:pt>
                <c:pt idx="181">
                  <c:v>-12.194000000000001</c:v>
                </c:pt>
                <c:pt idx="182">
                  <c:v>-13.183999999999999</c:v>
                </c:pt>
                <c:pt idx="183">
                  <c:v>-12.224</c:v>
                </c:pt>
                <c:pt idx="184">
                  <c:v>-12.167</c:v>
                </c:pt>
                <c:pt idx="185">
                  <c:v>-12.337</c:v>
                </c:pt>
                <c:pt idx="186">
                  <c:v>-12.247999999999999</c:v>
                </c:pt>
                <c:pt idx="187">
                  <c:v>-12.199</c:v>
                </c:pt>
                <c:pt idx="188">
                  <c:v>-12.198</c:v>
                </c:pt>
                <c:pt idx="189">
                  <c:v>-12.239000000000001</c:v>
                </c:pt>
                <c:pt idx="190">
                  <c:v>-12.276</c:v>
                </c:pt>
                <c:pt idx="191">
                  <c:v>-12.252000000000001</c:v>
                </c:pt>
                <c:pt idx="192">
                  <c:v>-12.185</c:v>
                </c:pt>
                <c:pt idx="193">
                  <c:v>-12.638999999999999</c:v>
                </c:pt>
                <c:pt idx="194">
                  <c:v>-12.148</c:v>
                </c:pt>
                <c:pt idx="195">
                  <c:v>-12.178000000000001</c:v>
                </c:pt>
                <c:pt idx="196">
                  <c:v>-12.27</c:v>
                </c:pt>
                <c:pt idx="197">
                  <c:v>-12.206</c:v>
                </c:pt>
                <c:pt idx="198">
                  <c:v>-12.195</c:v>
                </c:pt>
                <c:pt idx="199">
                  <c:v>-12.102</c:v>
                </c:pt>
                <c:pt idx="200">
                  <c:v>-12.159000000000001</c:v>
                </c:pt>
                <c:pt idx="201">
                  <c:v>-12.092000000000001</c:v>
                </c:pt>
                <c:pt idx="202">
                  <c:v>-12.18</c:v>
                </c:pt>
                <c:pt idx="203">
                  <c:v>-12.385</c:v>
                </c:pt>
                <c:pt idx="204">
                  <c:v>-12.249000000000001</c:v>
                </c:pt>
                <c:pt idx="205">
                  <c:v>-12.196999999999999</c:v>
                </c:pt>
                <c:pt idx="206">
                  <c:v>-13.244</c:v>
                </c:pt>
                <c:pt idx="207">
                  <c:v>-12.257999999999999</c:v>
                </c:pt>
                <c:pt idx="208">
                  <c:v>-12.188000000000001</c:v>
                </c:pt>
                <c:pt idx="209">
                  <c:v>-12.183999999999999</c:v>
                </c:pt>
                <c:pt idx="210">
                  <c:v>-12.48</c:v>
                </c:pt>
                <c:pt idx="211">
                  <c:v>-12.129</c:v>
                </c:pt>
                <c:pt idx="212">
                  <c:v>-12.093</c:v>
                </c:pt>
                <c:pt idx="213">
                  <c:v>-12.484</c:v>
                </c:pt>
                <c:pt idx="214">
                  <c:v>-12.272</c:v>
                </c:pt>
                <c:pt idx="215">
                  <c:v>-13.228</c:v>
                </c:pt>
                <c:pt idx="216">
                  <c:v>-12.353</c:v>
                </c:pt>
                <c:pt idx="217">
                  <c:v>-12.2</c:v>
                </c:pt>
                <c:pt idx="218">
                  <c:v>-12.212999999999999</c:v>
                </c:pt>
                <c:pt idx="219">
                  <c:v>-12.259</c:v>
                </c:pt>
                <c:pt idx="220">
                  <c:v>-12.204000000000001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923-A8C5-11272159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0400"/>
        <c:axId val="1"/>
      </c:scatterChart>
      <c:valAx>
        <c:axId val="66657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0790067720090293"/>
              <c:y val="0.89473978910530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-Mag</a:t>
                </a:r>
              </a:p>
            </c:rich>
          </c:tx>
          <c:layout>
            <c:manualLayout>
              <c:xMode val="edge"/>
              <c:yMode val="edge"/>
              <c:x val="1.1286681715575621E-2"/>
              <c:y val="0.4210541050789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04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19</xdr:col>
      <xdr:colOff>609599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81B502-0A1E-7E7E-7F22-EE9C76C02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19050</xdr:rowOff>
    </xdr:from>
    <xdr:to>
      <xdr:col>20</xdr:col>
      <xdr:colOff>200024</xdr:colOff>
      <xdr:row>18</xdr:row>
      <xdr:rowOff>152400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BA7CE59-DEC1-3899-B17F-A198B557B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76200</xdr:rowOff>
    </xdr:from>
    <xdr:to>
      <xdr:col>13</xdr:col>
      <xdr:colOff>542925</xdr:colOff>
      <xdr:row>17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E206A50D-6279-9569-AC60-9288CCFDF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5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1" sqref="D3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8" ht="20.25">
      <c r="A1" s="1" t="s">
        <v>31</v>
      </c>
      <c r="C1" s="12" t="s">
        <v>53</v>
      </c>
      <c r="N1">
        <v>32.025999999998021</v>
      </c>
    </row>
    <row r="2" spans="1:158">
      <c r="A2" t="s">
        <v>26</v>
      </c>
      <c r="N2">
        <v>5</v>
      </c>
      <c r="O2">
        <v>5.5</v>
      </c>
      <c r="P2">
        <v>6</v>
      </c>
      <c r="Q2">
        <v>6.5</v>
      </c>
      <c r="R2">
        <v>7</v>
      </c>
      <c r="S2">
        <v>7.5</v>
      </c>
      <c r="T2">
        <v>8</v>
      </c>
      <c r="U2">
        <v>8.5</v>
      </c>
      <c r="V2">
        <v>9</v>
      </c>
      <c r="W2">
        <v>9.5</v>
      </c>
      <c r="X2">
        <v>10</v>
      </c>
      <c r="Y2">
        <v>10.5</v>
      </c>
      <c r="Z2">
        <v>11</v>
      </c>
      <c r="AA2">
        <v>11.5</v>
      </c>
      <c r="AB2">
        <v>12</v>
      </c>
      <c r="AC2">
        <v>12.5</v>
      </c>
      <c r="AD2">
        <v>13</v>
      </c>
      <c r="AE2">
        <v>13.5</v>
      </c>
      <c r="AF2">
        <v>14</v>
      </c>
      <c r="AG2">
        <v>14.5</v>
      </c>
      <c r="AH2">
        <v>15</v>
      </c>
      <c r="AI2">
        <v>15.5</v>
      </c>
      <c r="AJ2">
        <v>16</v>
      </c>
      <c r="AK2">
        <v>16.5</v>
      </c>
      <c r="AL2">
        <v>17</v>
      </c>
      <c r="AM2">
        <v>17.5</v>
      </c>
      <c r="AN2">
        <v>18</v>
      </c>
      <c r="AO2">
        <v>18.5</v>
      </c>
      <c r="AP2">
        <v>19</v>
      </c>
      <c r="AQ2">
        <v>19.5</v>
      </c>
      <c r="AR2">
        <v>20</v>
      </c>
      <c r="AS2">
        <v>20.5</v>
      </c>
      <c r="AT2">
        <v>21</v>
      </c>
      <c r="AU2">
        <v>21.5</v>
      </c>
      <c r="AV2">
        <v>22</v>
      </c>
      <c r="AW2">
        <v>22.5</v>
      </c>
      <c r="AX2">
        <v>23</v>
      </c>
      <c r="AY2">
        <v>23.5</v>
      </c>
      <c r="AZ2">
        <v>24</v>
      </c>
      <c r="BA2">
        <v>24.5</v>
      </c>
      <c r="BB2">
        <v>25</v>
      </c>
      <c r="BC2">
        <v>25.5</v>
      </c>
      <c r="BD2">
        <v>26</v>
      </c>
      <c r="BE2">
        <v>26.5</v>
      </c>
      <c r="BF2">
        <v>27</v>
      </c>
      <c r="BG2">
        <v>27.5</v>
      </c>
      <c r="BH2">
        <v>28</v>
      </c>
      <c r="BI2">
        <v>28.5</v>
      </c>
      <c r="BJ2">
        <v>29</v>
      </c>
      <c r="BK2">
        <v>29.5</v>
      </c>
      <c r="BL2">
        <v>30</v>
      </c>
      <c r="BM2">
        <v>30.5</v>
      </c>
      <c r="BN2">
        <v>31</v>
      </c>
      <c r="BO2">
        <v>31.5</v>
      </c>
      <c r="BP2">
        <v>32</v>
      </c>
      <c r="BQ2">
        <v>32.5</v>
      </c>
      <c r="BR2">
        <v>33</v>
      </c>
      <c r="BS2">
        <v>33.5</v>
      </c>
      <c r="BT2">
        <v>34</v>
      </c>
      <c r="BU2">
        <v>34.5</v>
      </c>
      <c r="BV2">
        <v>35</v>
      </c>
      <c r="BW2">
        <v>35.5</v>
      </c>
      <c r="BX2">
        <v>36</v>
      </c>
      <c r="BY2">
        <v>36.5</v>
      </c>
      <c r="BZ2">
        <v>37</v>
      </c>
      <c r="CA2">
        <v>37.5</v>
      </c>
      <c r="CB2">
        <v>38</v>
      </c>
      <c r="CC2">
        <v>38.5</v>
      </c>
      <c r="CD2">
        <v>39</v>
      </c>
      <c r="CE2">
        <v>39.5</v>
      </c>
      <c r="CF2">
        <v>40</v>
      </c>
      <c r="CG2">
        <v>40.5</v>
      </c>
      <c r="CH2">
        <v>41</v>
      </c>
      <c r="CI2">
        <v>41.5</v>
      </c>
      <c r="CJ2">
        <v>42</v>
      </c>
      <c r="CK2">
        <v>42.5</v>
      </c>
      <c r="CL2">
        <v>43</v>
      </c>
      <c r="CM2">
        <v>43.5</v>
      </c>
      <c r="CN2">
        <v>44</v>
      </c>
      <c r="CO2">
        <v>44.5</v>
      </c>
      <c r="CP2">
        <v>45</v>
      </c>
      <c r="CQ2">
        <v>45.5</v>
      </c>
      <c r="CR2">
        <v>46</v>
      </c>
      <c r="CS2">
        <v>46.5</v>
      </c>
      <c r="CT2">
        <v>47</v>
      </c>
      <c r="CU2">
        <v>47.5</v>
      </c>
      <c r="CV2">
        <v>48</v>
      </c>
      <c r="CW2">
        <v>48.5</v>
      </c>
      <c r="CX2">
        <v>49</v>
      </c>
      <c r="CY2">
        <v>49.5</v>
      </c>
      <c r="CZ2">
        <v>50</v>
      </c>
      <c r="DA2">
        <v>50.5</v>
      </c>
      <c r="DB2">
        <v>51</v>
      </c>
      <c r="DC2">
        <v>51.5</v>
      </c>
      <c r="DD2">
        <v>52</v>
      </c>
      <c r="DE2">
        <v>52.5</v>
      </c>
      <c r="DF2">
        <v>53</v>
      </c>
      <c r="DG2">
        <v>53.5</v>
      </c>
      <c r="DH2">
        <v>54</v>
      </c>
      <c r="DI2">
        <v>54.5</v>
      </c>
      <c r="DJ2">
        <v>55</v>
      </c>
      <c r="DK2">
        <v>55.5</v>
      </c>
      <c r="DL2">
        <v>56</v>
      </c>
      <c r="DM2">
        <v>56.5</v>
      </c>
      <c r="DN2">
        <v>57</v>
      </c>
      <c r="DO2">
        <v>57.5</v>
      </c>
      <c r="DP2">
        <v>58</v>
      </c>
      <c r="DQ2">
        <v>58.5</v>
      </c>
      <c r="DR2">
        <v>59</v>
      </c>
      <c r="DS2">
        <v>59.5</v>
      </c>
      <c r="DT2">
        <v>60</v>
      </c>
      <c r="DU2">
        <v>60.5</v>
      </c>
      <c r="DV2">
        <v>61</v>
      </c>
      <c r="DW2">
        <v>61.5</v>
      </c>
      <c r="DX2">
        <v>62</v>
      </c>
      <c r="DY2">
        <v>62.5</v>
      </c>
      <c r="DZ2">
        <v>63</v>
      </c>
      <c r="EA2">
        <v>63.5</v>
      </c>
      <c r="EB2">
        <v>64</v>
      </c>
      <c r="EC2">
        <v>64.5</v>
      </c>
      <c r="ED2">
        <v>65</v>
      </c>
      <c r="EE2">
        <v>65.5</v>
      </c>
      <c r="EF2">
        <v>66</v>
      </c>
      <c r="EG2">
        <v>66.5</v>
      </c>
      <c r="EH2">
        <v>67</v>
      </c>
      <c r="EI2">
        <v>67.5</v>
      </c>
      <c r="EJ2">
        <v>68</v>
      </c>
      <c r="EK2">
        <v>68.5</v>
      </c>
      <c r="EL2">
        <v>69</v>
      </c>
      <c r="EM2">
        <v>69.5</v>
      </c>
      <c r="EN2">
        <v>70</v>
      </c>
      <c r="EO2">
        <v>70.5</v>
      </c>
      <c r="EP2">
        <v>71</v>
      </c>
      <c r="EQ2">
        <v>71.5</v>
      </c>
      <c r="ER2">
        <v>72</v>
      </c>
      <c r="ES2">
        <v>72.5</v>
      </c>
      <c r="ET2">
        <v>73</v>
      </c>
      <c r="EU2">
        <v>73.5</v>
      </c>
      <c r="EV2">
        <v>74</v>
      </c>
      <c r="EW2">
        <v>74.5</v>
      </c>
      <c r="EX2">
        <v>75</v>
      </c>
      <c r="EY2">
        <v>75.5</v>
      </c>
      <c r="EZ2">
        <v>76</v>
      </c>
      <c r="FA2">
        <v>76.5</v>
      </c>
      <c r="FB2">
        <v>77</v>
      </c>
    </row>
    <row r="3" spans="1:158">
      <c r="F3" s="39" t="s">
        <v>67</v>
      </c>
      <c r="N3">
        <v>6.4051999999996045</v>
      </c>
      <c r="O3">
        <v>5.8229090909087313</v>
      </c>
      <c r="P3">
        <v>5.3376666666663368</v>
      </c>
      <c r="Q3">
        <v>4.9270769230766183</v>
      </c>
      <c r="R3">
        <v>4.5751428571425743</v>
      </c>
      <c r="S3">
        <v>4.2701333333330691</v>
      </c>
      <c r="T3">
        <v>4.0032499999997526</v>
      </c>
      <c r="U3">
        <v>3.76776470588212</v>
      </c>
      <c r="V3">
        <v>3.5584444444442247</v>
      </c>
      <c r="W3">
        <v>3.3711578947366339</v>
      </c>
      <c r="X3">
        <v>3.2025999999998023</v>
      </c>
      <c r="Y3">
        <v>3.0500952380950497</v>
      </c>
      <c r="Z3">
        <v>2.9114545454543657</v>
      </c>
      <c r="AA3">
        <v>2.7848695652172193</v>
      </c>
      <c r="AB3">
        <v>2.6688333333331684</v>
      </c>
      <c r="AC3">
        <v>2.5620799999998418</v>
      </c>
      <c r="AD3">
        <v>2.4635384615383091</v>
      </c>
      <c r="AE3">
        <v>2.3722962962961498</v>
      </c>
      <c r="AF3">
        <v>2.2875714285712871</v>
      </c>
      <c r="AG3">
        <v>2.2086896551722774</v>
      </c>
      <c r="AH3">
        <v>2.1350666666665346</v>
      </c>
      <c r="AI3">
        <v>2.0661935483869689</v>
      </c>
      <c r="AJ3">
        <v>2.0016249999998763</v>
      </c>
      <c r="AK3">
        <v>1.9409696969695771</v>
      </c>
      <c r="AL3" s="12">
        <v>1.88388235294106</v>
      </c>
      <c r="AM3">
        <v>1.8300571428570298</v>
      </c>
      <c r="AN3">
        <v>1.7792222222221123</v>
      </c>
      <c r="AO3">
        <v>1.7311351351350281</v>
      </c>
      <c r="AP3">
        <v>1.6855789473683169</v>
      </c>
      <c r="AQ3">
        <v>1.6423589743588729</v>
      </c>
      <c r="AR3">
        <v>1.6012999999999011</v>
      </c>
      <c r="AS3">
        <v>1.5622439024389279</v>
      </c>
      <c r="AT3">
        <v>1.5250476190475248</v>
      </c>
      <c r="AU3">
        <v>1.4895813953487451</v>
      </c>
      <c r="AV3">
        <v>1.4557272727271828</v>
      </c>
      <c r="AW3">
        <v>1.4233777777776899</v>
      </c>
      <c r="AX3">
        <v>1.3924347826086096</v>
      </c>
      <c r="AY3">
        <v>1.3628085106382137</v>
      </c>
      <c r="AZ3">
        <v>1.3344166666665842</v>
      </c>
      <c r="BA3">
        <v>1.307183673469307</v>
      </c>
      <c r="BB3">
        <v>1.2810399999999209</v>
      </c>
      <c r="BC3" s="14">
        <v>1.2559215686273735</v>
      </c>
      <c r="BD3">
        <v>1.2317692307691546</v>
      </c>
      <c r="BE3">
        <v>1.2085283018867177</v>
      </c>
      <c r="BF3">
        <v>1.1861481481480749</v>
      </c>
      <c r="BG3">
        <v>1.1645818181817462</v>
      </c>
      <c r="BH3">
        <v>1.1437857142856436</v>
      </c>
      <c r="BI3">
        <v>1.1237192982455446</v>
      </c>
      <c r="BJ3">
        <v>1.1043448275861387</v>
      </c>
      <c r="BK3">
        <v>1.0856271186440007</v>
      </c>
      <c r="BL3">
        <v>1.0675333333332673</v>
      </c>
      <c r="BM3">
        <v>1.0500327868851811</v>
      </c>
      <c r="BN3">
        <v>1.0330967741934844</v>
      </c>
      <c r="BO3">
        <v>1.0166984126983498</v>
      </c>
      <c r="BP3">
        <v>1.0008124999999382</v>
      </c>
      <c r="BQ3">
        <v>0.98541538461532374</v>
      </c>
      <c r="BR3">
        <v>0.97048484848478855</v>
      </c>
      <c r="BS3">
        <v>0.9559999999999409</v>
      </c>
      <c r="BT3" s="12">
        <v>0.94194117647052999</v>
      </c>
      <c r="BU3">
        <v>0.92828985507240636</v>
      </c>
      <c r="BV3">
        <v>0.9150285714285149</v>
      </c>
      <c r="BW3">
        <v>0.90214084507036674</v>
      </c>
      <c r="BX3">
        <v>0.88961111111105617</v>
      </c>
      <c r="BY3">
        <v>0.87742465753419241</v>
      </c>
      <c r="BZ3">
        <v>0.86556756756751407</v>
      </c>
      <c r="CA3">
        <v>0.85402666666661387</v>
      </c>
      <c r="CB3">
        <v>0.84278947368415846</v>
      </c>
      <c r="CC3">
        <v>0.83184415584410443</v>
      </c>
      <c r="CD3">
        <v>0.82117948717943645</v>
      </c>
      <c r="CE3">
        <v>0.81078481012653214</v>
      </c>
      <c r="CF3">
        <v>0.80064999999995057</v>
      </c>
      <c r="CG3">
        <v>0.79076543209871653</v>
      </c>
      <c r="CH3">
        <v>0.78112195121946393</v>
      </c>
      <c r="CI3">
        <v>0.77171084337344631</v>
      </c>
      <c r="CJ3">
        <v>0.76252380952376242</v>
      </c>
      <c r="CK3">
        <v>0.75355294117642402</v>
      </c>
      <c r="CL3">
        <v>0.74479069767437256</v>
      </c>
      <c r="CM3">
        <v>0.73622988505742581</v>
      </c>
      <c r="CN3">
        <v>0.72786363636359142</v>
      </c>
      <c r="CO3">
        <v>0.71968539325838254</v>
      </c>
      <c r="CP3">
        <v>0.71168888888884496</v>
      </c>
      <c r="CQ3">
        <v>0.70386813186808839</v>
      </c>
      <c r="CR3">
        <v>0.69621739130430482</v>
      </c>
      <c r="CS3">
        <v>0.68873118279565637</v>
      </c>
      <c r="CT3">
        <v>0.68140425531910687</v>
      </c>
      <c r="CU3">
        <v>0.67423157894732677</v>
      </c>
      <c r="CV3">
        <v>0.6672083333332921</v>
      </c>
      <c r="CW3">
        <v>0.6603298969071757</v>
      </c>
      <c r="CX3">
        <v>0.65359183673465349</v>
      </c>
      <c r="CY3">
        <v>0.64698989898985904</v>
      </c>
      <c r="CZ3">
        <v>0.64051999999996045</v>
      </c>
      <c r="DA3">
        <v>0.634178217821743</v>
      </c>
      <c r="DB3">
        <v>0.62796078431368674</v>
      </c>
      <c r="DC3">
        <v>0.62186407766986451</v>
      </c>
      <c r="DD3">
        <v>0.61588461538457728</v>
      </c>
      <c r="DE3">
        <v>0.61001904761900994</v>
      </c>
      <c r="DF3">
        <v>0.60426415094335884</v>
      </c>
      <c r="DG3">
        <v>0.59861682242986958</v>
      </c>
      <c r="DH3">
        <v>0.59307407407403745</v>
      </c>
      <c r="DI3">
        <v>0.58763302752289948</v>
      </c>
      <c r="DJ3">
        <v>0.58229090909087311</v>
      </c>
      <c r="DK3">
        <v>0.57704504504500942</v>
      </c>
      <c r="DL3">
        <v>0.57189285714282179</v>
      </c>
      <c r="DM3">
        <v>0.56683185840704464</v>
      </c>
      <c r="DN3">
        <v>0.56185964912277231</v>
      </c>
      <c r="DO3">
        <v>0.55697391304344379</v>
      </c>
      <c r="DP3">
        <v>0.55217241379306936</v>
      </c>
      <c r="DQ3">
        <v>0.54745299145295767</v>
      </c>
      <c r="DR3">
        <v>0.54281355932200037</v>
      </c>
      <c r="DS3">
        <v>0.53825210084030284</v>
      </c>
      <c r="DT3">
        <v>0.53376666666663364</v>
      </c>
      <c r="DU3">
        <v>0.52935537190079374</v>
      </c>
      <c r="DV3">
        <v>0.52501639344259055</v>
      </c>
      <c r="DW3">
        <v>0.52074796747964258</v>
      </c>
      <c r="DX3">
        <v>0.51654838709674222</v>
      </c>
      <c r="DY3">
        <v>0.51241599999996834</v>
      </c>
      <c r="DZ3">
        <v>0.50834920634917491</v>
      </c>
      <c r="EA3">
        <v>0.50434645669288225</v>
      </c>
      <c r="EB3">
        <v>0.50040624999996908</v>
      </c>
      <c r="EC3">
        <v>0.49652713178291508</v>
      </c>
      <c r="ED3">
        <v>0.49270769230766187</v>
      </c>
      <c r="EE3">
        <v>0.48894656488546595</v>
      </c>
      <c r="EF3">
        <v>0.48524242424239428</v>
      </c>
      <c r="EG3">
        <v>0.48159398496237626</v>
      </c>
      <c r="EH3">
        <v>0.47799999999997045</v>
      </c>
      <c r="EI3">
        <v>0.47445925925922994</v>
      </c>
      <c r="EJ3" s="12">
        <v>0.470970588235265</v>
      </c>
      <c r="EK3">
        <v>0.4675328467152996</v>
      </c>
      <c r="EL3">
        <v>0.46414492753620318</v>
      </c>
      <c r="EM3">
        <v>0.46080575539565499</v>
      </c>
      <c r="EN3">
        <v>0.45751428571425745</v>
      </c>
      <c r="EO3">
        <v>0.45426950354607121</v>
      </c>
      <c r="EP3">
        <v>0.45107042253518337</v>
      </c>
      <c r="EQ3">
        <v>0.44791608391605625</v>
      </c>
      <c r="ER3">
        <v>0.44480555555552809</v>
      </c>
      <c r="ES3">
        <v>0.44173793103445547</v>
      </c>
      <c r="ET3">
        <v>0.4387123287670962</v>
      </c>
      <c r="EU3">
        <v>0.43572789115643568</v>
      </c>
      <c r="EV3">
        <v>0.43278378378375704</v>
      </c>
      <c r="EW3">
        <v>0.4298791946308459</v>
      </c>
      <c r="EX3">
        <v>0.42701333333330693</v>
      </c>
      <c r="EY3">
        <v>0.42418543046354995</v>
      </c>
      <c r="EZ3">
        <v>0.42139473684207923</v>
      </c>
      <c r="FA3">
        <v>0.41864052287579112</v>
      </c>
      <c r="FB3">
        <f>+$N1/FB2</f>
        <v>0.41592207792205221</v>
      </c>
    </row>
    <row r="4" spans="1:158">
      <c r="A4" s="8" t="s">
        <v>0</v>
      </c>
      <c r="C4" s="15" t="s">
        <v>14</v>
      </c>
      <c r="D4" s="16" t="s">
        <v>14</v>
      </c>
      <c r="N4">
        <v>0.42194246690504139</v>
      </c>
      <c r="O4">
        <v>6.10395247133972E-2</v>
      </c>
      <c r="P4">
        <v>0.11470782872420716</v>
      </c>
      <c r="Z4">
        <v>6.10395247133972E-2</v>
      </c>
      <c r="AA4" s="14">
        <v>5.1743484231992296E-3</v>
      </c>
      <c r="AL4" s="12">
        <v>3.2335628924611689E-3</v>
      </c>
      <c r="AV4" s="14">
        <v>1.9259941496495583E-2</v>
      </c>
      <c r="AW4" s="14">
        <v>9.6360352640747823E-3</v>
      </c>
      <c r="AX4" s="14">
        <v>5.1743484231992296E-3</v>
      </c>
      <c r="BC4" s="14">
        <v>7.0626882081550504E-2</v>
      </c>
      <c r="BI4" s="13">
        <v>1.7120934848608251E-3</v>
      </c>
      <c r="BT4" s="12">
        <v>3.2335628924611689E-3</v>
      </c>
      <c r="CJ4">
        <v>2.5104350536333499E-2</v>
      </c>
      <c r="EJ4" s="12">
        <v>9.0092932566907896E-6</v>
      </c>
    </row>
    <row r="5" spans="1:158">
      <c r="A5" s="38" t="s">
        <v>66</v>
      </c>
      <c r="C5" s="37">
        <v>-9.5</v>
      </c>
    </row>
    <row r="6" spans="1:158">
      <c r="A6" s="8" t="s">
        <v>1</v>
      </c>
    </row>
    <row r="7" spans="1:158">
      <c r="A7" t="s">
        <v>2</v>
      </c>
      <c r="C7" s="11">
        <v>47212.36</v>
      </c>
    </row>
    <row r="8" spans="1:158">
      <c r="A8" t="s">
        <v>3</v>
      </c>
      <c r="C8" s="12">
        <v>0.94194117647052999</v>
      </c>
    </row>
    <row r="10" spans="1:158" ht="13.5" thickBot="1">
      <c r="C10" s="7" t="s">
        <v>21</v>
      </c>
      <c r="D10" s="7" t="s">
        <v>22</v>
      </c>
    </row>
    <row r="11" spans="1:158">
      <c r="A11" t="s">
        <v>16</v>
      </c>
      <c r="C11">
        <f>INTERCEPT(G22:G992,F22:F992)</f>
        <v>4.3087098796063886E-3</v>
      </c>
      <c r="D11" s="6"/>
    </row>
    <row r="12" spans="1:158">
      <c r="A12" t="s">
        <v>17</v>
      </c>
      <c r="C12">
        <f>SLOPE(G22:G992,F22:F992)</f>
        <v>6.5495616362816237E-5</v>
      </c>
      <c r="D12" s="6"/>
    </row>
    <row r="13" spans="1:158">
      <c r="A13" t="s">
        <v>20</v>
      </c>
      <c r="C13" s="6" t="s">
        <v>14</v>
      </c>
      <c r="D13" s="6"/>
      <c r="E13" s="31" t="s">
        <v>59</v>
      </c>
      <c r="F13" s="32">
        <v>1</v>
      </c>
    </row>
    <row r="14" spans="1:158">
      <c r="A14" t="s">
        <v>25</v>
      </c>
      <c r="C14" s="13">
        <f>SUM(R22:R24)</f>
        <v>1.2283352450478328E-6</v>
      </c>
      <c r="E14" s="31" t="s">
        <v>60</v>
      </c>
      <c r="F14" s="33">
        <f ca="1">NOW()+15018.5+$C$5/24</f>
        <v>60335.705600000001</v>
      </c>
    </row>
    <row r="15" spans="1:158">
      <c r="A15" s="3" t="s">
        <v>18</v>
      </c>
      <c r="C15" s="11">
        <v>48621.606</v>
      </c>
      <c r="E15" s="31" t="s">
        <v>61</v>
      </c>
      <c r="F15" s="34">
        <f ca="1">ROUND(2*(F14-$C$7)/$C$8,0)/2+F13</f>
        <v>13933</v>
      </c>
    </row>
    <row r="16" spans="1:158">
      <c r="A16" s="8" t="s">
        <v>4</v>
      </c>
      <c r="C16">
        <f>+C8+C12</f>
        <v>0.94200667208689282</v>
      </c>
      <c r="E16" s="31" t="s">
        <v>62</v>
      </c>
      <c r="F16" s="13">
        <f ca="1">ROUND(2*(F14-$C$15)/$C$16,0)/2+F13</f>
        <v>12436.5</v>
      </c>
    </row>
    <row r="17" spans="1:32" ht="13.5" thickBot="1">
      <c r="E17" s="31" t="s">
        <v>63</v>
      </c>
      <c r="F17" s="35">
        <f ca="1">+$C$15+$C$16*F16-15018.5-$C$5/24</f>
        <v>45318.767810741978</v>
      </c>
    </row>
    <row r="18" spans="1:32">
      <c r="A18" s="8" t="s">
        <v>5</v>
      </c>
      <c r="C18" s="4">
        <f>+C15</f>
        <v>48621.606</v>
      </c>
      <c r="D18" s="5">
        <f>+C16</f>
        <v>0.94200667208689282</v>
      </c>
      <c r="F18" s="36" t="s">
        <v>64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68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34</v>
      </c>
      <c r="C21" s="11">
        <v>47212.36</v>
      </c>
      <c r="D21" s="6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+C$11+C$12*F21</f>
        <v>4.3087098796063886E-3</v>
      </c>
      <c r="Q21" s="2">
        <f>+C21-15018.5</f>
        <v>32193.86</v>
      </c>
      <c r="R21">
        <f>+(O21-G21)^2</f>
        <v>1.8564980826617699E-5</v>
      </c>
    </row>
    <row r="22" spans="1:32">
      <c r="A22" t="s">
        <v>36</v>
      </c>
      <c r="C22" s="11">
        <v>47535.472000000002</v>
      </c>
      <c r="D22" s="6"/>
      <c r="E22">
        <f>+(C22-C$7)/C$8</f>
        <v>343.02778992071171</v>
      </c>
      <c r="F22">
        <f>ROUND(2*E22,0)/2</f>
        <v>343</v>
      </c>
      <c r="G22">
        <f>+C22-(C$7+F22*C$8)</f>
        <v>2.6176470608334057E-2</v>
      </c>
      <c r="I22">
        <f>+G22</f>
        <v>2.6176470608334057E-2</v>
      </c>
      <c r="O22">
        <f>+C$11+C$12*F22</f>
        <v>2.6773706292052359E-2</v>
      </c>
      <c r="Q22" s="2">
        <f>+C22-15018.5</f>
        <v>32516.972000000002</v>
      </c>
      <c r="R22">
        <f>+(O22-G22)^2</f>
        <v>3.5669046190646796E-7</v>
      </c>
      <c r="S22">
        <f>+C22-C21</f>
        <v>323.11200000000099</v>
      </c>
      <c r="AA22">
        <v>10</v>
      </c>
      <c r="AC22" t="s">
        <v>32</v>
      </c>
      <c r="AD22" t="s">
        <v>33</v>
      </c>
      <c r="AF22" t="s">
        <v>35</v>
      </c>
    </row>
    <row r="23" spans="1:32">
      <c r="A23" t="s">
        <v>37</v>
      </c>
      <c r="C23" s="11">
        <v>47890.61</v>
      </c>
      <c r="D23" s="6"/>
      <c r="E23">
        <f>+(C23-C$7)/C$8</f>
        <v>720.05557984142342</v>
      </c>
      <c r="F23">
        <f>ROUND(2*E23,0)/2</f>
        <v>720</v>
      </c>
      <c r="G23">
        <f>+C23-(C$7+F23*C$8)</f>
        <v>5.2352941216668114E-2</v>
      </c>
      <c r="I23">
        <f>+G23</f>
        <v>5.2352941216668114E-2</v>
      </c>
      <c r="O23">
        <f>+C$11+C$12*F23</f>
        <v>5.1465553660834079E-2</v>
      </c>
      <c r="Q23" s="2">
        <f>+C23-15018.5</f>
        <v>32872.11</v>
      </c>
      <c r="R23">
        <f>+(O23-G23)^2</f>
        <v>7.8745667424910248E-7</v>
      </c>
      <c r="S23">
        <f>+C23-C22</f>
        <v>355.13799999999901</v>
      </c>
      <c r="T23">
        <f>+S23-S22</f>
        <v>32.025999999998021</v>
      </c>
      <c r="AA23">
        <v>8</v>
      </c>
      <c r="AC23" t="s">
        <v>32</v>
      </c>
      <c r="AD23" t="s">
        <v>33</v>
      </c>
      <c r="AF23" t="s">
        <v>35</v>
      </c>
    </row>
    <row r="24" spans="1:32">
      <c r="A24" t="s">
        <v>38</v>
      </c>
      <c r="C24" s="11">
        <v>48621.606</v>
      </c>
      <c r="D24">
        <v>5.0000000000000001E-3</v>
      </c>
      <c r="E24">
        <f>+(C24-C$7)/C$8</f>
        <v>1496.1082870168905</v>
      </c>
      <c r="F24">
        <f>ROUND(2*E24,0)/2</f>
        <v>1496</v>
      </c>
      <c r="G24">
        <f>+C24-(C$7+F24*C$8)</f>
        <v>0.10200000008626375</v>
      </c>
      <c r="I24">
        <f>+G24</f>
        <v>0.10200000008626375</v>
      </c>
      <c r="O24">
        <f>+C$11+C$12*F24</f>
        <v>0.10229015195837948</v>
      </c>
      <c r="Q24" s="2">
        <f>+C24-15018.5</f>
        <v>33603.106</v>
      </c>
      <c r="R24">
        <f>+(O24-G24)^2</f>
        <v>8.4188108892262489E-8</v>
      </c>
      <c r="S24">
        <f>+C24-C23</f>
        <v>730.99599999999919</v>
      </c>
      <c r="AA24">
        <v>13</v>
      </c>
      <c r="AC24" t="s">
        <v>32</v>
      </c>
      <c r="AD24" t="s">
        <v>33</v>
      </c>
      <c r="AF24" t="s">
        <v>35</v>
      </c>
    </row>
    <row r="25" spans="1:32">
      <c r="D25" s="6"/>
      <c r="Q25" s="2"/>
    </row>
    <row r="26" spans="1:32">
      <c r="D26" s="6"/>
      <c r="Q26" s="2"/>
    </row>
    <row r="27" spans="1:32">
      <c r="D27" s="6"/>
    </row>
    <row r="28" spans="1:32">
      <c r="D28" s="6"/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27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8" ht="20.25">
      <c r="A1" s="1" t="s">
        <v>58</v>
      </c>
      <c r="C1" s="12"/>
      <c r="N1">
        <v>32.025999999998021</v>
      </c>
    </row>
    <row r="2" spans="1:158">
      <c r="A2" t="s">
        <v>26</v>
      </c>
      <c r="B2" s="30" t="s">
        <v>57</v>
      </c>
      <c r="N2">
        <v>5</v>
      </c>
      <c r="O2">
        <v>5.5</v>
      </c>
      <c r="P2">
        <v>6</v>
      </c>
      <c r="Q2">
        <v>6.5</v>
      </c>
      <c r="R2">
        <v>7</v>
      </c>
      <c r="S2">
        <v>7.5</v>
      </c>
      <c r="T2">
        <v>8</v>
      </c>
      <c r="U2">
        <v>8.5</v>
      </c>
      <c r="V2">
        <v>9</v>
      </c>
      <c r="W2">
        <v>9.5</v>
      </c>
      <c r="X2">
        <v>10</v>
      </c>
      <c r="Y2">
        <v>10.5</v>
      </c>
      <c r="Z2">
        <v>11</v>
      </c>
      <c r="AA2">
        <v>11.5</v>
      </c>
      <c r="AB2">
        <v>12</v>
      </c>
      <c r="AC2">
        <v>12.5</v>
      </c>
      <c r="AD2">
        <v>13</v>
      </c>
      <c r="AE2">
        <v>13.5</v>
      </c>
      <c r="AF2">
        <v>14</v>
      </c>
      <c r="AG2">
        <v>14.5</v>
      </c>
      <c r="AH2">
        <v>15</v>
      </c>
      <c r="AI2">
        <v>15.5</v>
      </c>
      <c r="AJ2">
        <v>16</v>
      </c>
      <c r="AK2">
        <v>16.5</v>
      </c>
      <c r="AL2">
        <v>17</v>
      </c>
      <c r="AM2">
        <v>17.5</v>
      </c>
      <c r="AN2">
        <v>18</v>
      </c>
      <c r="AO2">
        <v>18.5</v>
      </c>
      <c r="AP2">
        <v>19</v>
      </c>
      <c r="AQ2">
        <v>19.5</v>
      </c>
      <c r="AR2">
        <v>20</v>
      </c>
      <c r="AS2">
        <v>20.5</v>
      </c>
      <c r="AT2">
        <v>21</v>
      </c>
      <c r="AU2">
        <v>21.5</v>
      </c>
      <c r="AV2">
        <v>22</v>
      </c>
      <c r="AW2">
        <v>22.5</v>
      </c>
      <c r="AX2">
        <v>23</v>
      </c>
      <c r="AY2">
        <v>23.5</v>
      </c>
      <c r="AZ2">
        <v>24</v>
      </c>
      <c r="BA2">
        <v>24.5</v>
      </c>
      <c r="BB2">
        <v>25</v>
      </c>
      <c r="BC2">
        <v>25.5</v>
      </c>
      <c r="BD2">
        <v>26</v>
      </c>
      <c r="BE2">
        <v>26.5</v>
      </c>
      <c r="BF2">
        <v>27</v>
      </c>
      <c r="BG2">
        <v>27.5</v>
      </c>
      <c r="BH2">
        <v>28</v>
      </c>
      <c r="BI2">
        <v>28.5</v>
      </c>
      <c r="BJ2">
        <v>29</v>
      </c>
      <c r="BK2">
        <v>29.5</v>
      </c>
      <c r="BL2">
        <v>30</v>
      </c>
      <c r="BM2">
        <v>30.5</v>
      </c>
      <c r="BN2">
        <v>31</v>
      </c>
      <c r="BO2">
        <v>31.5</v>
      </c>
      <c r="BP2">
        <v>32</v>
      </c>
      <c r="BQ2">
        <v>32.5</v>
      </c>
      <c r="BR2">
        <v>33</v>
      </c>
      <c r="BS2">
        <v>33.5</v>
      </c>
      <c r="BT2">
        <v>34</v>
      </c>
      <c r="BU2">
        <v>34.5</v>
      </c>
      <c r="BV2">
        <v>35</v>
      </c>
      <c r="BW2">
        <v>35.5</v>
      </c>
      <c r="BX2">
        <v>36</v>
      </c>
      <c r="BY2">
        <v>36.5</v>
      </c>
      <c r="BZ2">
        <v>37</v>
      </c>
      <c r="CA2">
        <v>37.5</v>
      </c>
      <c r="CB2">
        <v>38</v>
      </c>
      <c r="CC2">
        <v>38.5</v>
      </c>
      <c r="CD2">
        <v>39</v>
      </c>
      <c r="CE2">
        <v>39.5</v>
      </c>
      <c r="CF2">
        <v>40</v>
      </c>
      <c r="CG2">
        <v>40.5</v>
      </c>
      <c r="CH2">
        <v>41</v>
      </c>
      <c r="CI2">
        <v>41.5</v>
      </c>
      <c r="CJ2">
        <v>42</v>
      </c>
      <c r="CK2">
        <v>42.5</v>
      </c>
      <c r="CL2">
        <v>43</v>
      </c>
      <c r="CM2">
        <v>43.5</v>
      </c>
      <c r="CN2">
        <v>44</v>
      </c>
      <c r="CO2">
        <v>44.5</v>
      </c>
      <c r="CP2">
        <v>45</v>
      </c>
      <c r="CQ2">
        <v>45.5</v>
      </c>
      <c r="CR2">
        <v>46</v>
      </c>
      <c r="CS2">
        <v>46.5</v>
      </c>
      <c r="CT2">
        <v>47</v>
      </c>
      <c r="CU2">
        <v>47.5</v>
      </c>
      <c r="CV2">
        <v>48</v>
      </c>
      <c r="CW2">
        <v>48.5</v>
      </c>
      <c r="CX2">
        <v>49</v>
      </c>
      <c r="CY2">
        <v>49.5</v>
      </c>
      <c r="CZ2">
        <v>50</v>
      </c>
      <c r="DA2">
        <v>50.5</v>
      </c>
      <c r="DB2">
        <v>51</v>
      </c>
      <c r="DC2">
        <v>51.5</v>
      </c>
      <c r="DD2">
        <v>52</v>
      </c>
      <c r="DE2">
        <v>52.5</v>
      </c>
      <c r="DF2">
        <v>53</v>
      </c>
      <c r="DG2">
        <v>53.5</v>
      </c>
      <c r="DH2">
        <v>54</v>
      </c>
      <c r="DI2">
        <v>54.5</v>
      </c>
      <c r="DJ2">
        <v>55</v>
      </c>
      <c r="DK2">
        <v>55.5</v>
      </c>
      <c r="DL2">
        <v>56</v>
      </c>
      <c r="DM2">
        <v>56.5</v>
      </c>
      <c r="DN2">
        <v>57</v>
      </c>
      <c r="DO2">
        <v>57.5</v>
      </c>
      <c r="DP2">
        <v>58</v>
      </c>
      <c r="DQ2">
        <v>58.5</v>
      </c>
      <c r="DR2">
        <v>59</v>
      </c>
      <c r="DS2">
        <v>59.5</v>
      </c>
      <c r="DT2">
        <v>60</v>
      </c>
      <c r="DU2">
        <v>60.5</v>
      </c>
      <c r="DV2">
        <v>61</v>
      </c>
      <c r="DW2">
        <v>61.5</v>
      </c>
      <c r="DX2">
        <v>62</v>
      </c>
      <c r="DY2">
        <v>62.5</v>
      </c>
      <c r="DZ2">
        <v>63</v>
      </c>
      <c r="EA2">
        <v>63.5</v>
      </c>
      <c r="EB2">
        <v>64</v>
      </c>
      <c r="EC2">
        <v>64.5</v>
      </c>
      <c r="ED2">
        <v>65</v>
      </c>
      <c r="EE2">
        <v>65.5</v>
      </c>
      <c r="EF2">
        <v>66</v>
      </c>
      <c r="EG2">
        <v>66.5</v>
      </c>
      <c r="EH2">
        <v>67</v>
      </c>
      <c r="EI2">
        <v>67.5</v>
      </c>
      <c r="EJ2">
        <v>68</v>
      </c>
      <c r="EK2">
        <v>68.5</v>
      </c>
      <c r="EL2">
        <v>69</v>
      </c>
      <c r="EM2">
        <v>69.5</v>
      </c>
      <c r="EN2">
        <v>70</v>
      </c>
      <c r="EO2">
        <v>70.5</v>
      </c>
      <c r="EP2">
        <v>71</v>
      </c>
      <c r="EQ2">
        <v>71.5</v>
      </c>
      <c r="ER2">
        <v>72</v>
      </c>
      <c r="ES2">
        <v>72.5</v>
      </c>
      <c r="ET2">
        <v>73</v>
      </c>
      <c r="EU2">
        <v>73.5</v>
      </c>
      <c r="EV2">
        <v>74</v>
      </c>
      <c r="EW2">
        <v>74.5</v>
      </c>
      <c r="EX2">
        <v>75</v>
      </c>
      <c r="EY2">
        <v>75.5</v>
      </c>
      <c r="EZ2">
        <v>76</v>
      </c>
      <c r="FA2">
        <v>76.5</v>
      </c>
      <c r="FB2">
        <v>77</v>
      </c>
    </row>
    <row r="3" spans="1:158">
      <c r="F3" s="39" t="s">
        <v>67</v>
      </c>
      <c r="N3">
        <v>6.4051999999996045</v>
      </c>
      <c r="O3">
        <v>5.8229090909087313</v>
      </c>
      <c r="P3">
        <v>5.3376666666663368</v>
      </c>
      <c r="Q3">
        <v>4.9270769230766183</v>
      </c>
      <c r="R3">
        <v>4.5751428571425743</v>
      </c>
      <c r="S3">
        <v>4.2701333333330691</v>
      </c>
      <c r="T3">
        <v>4.0032499999997526</v>
      </c>
      <c r="U3">
        <v>3.76776470588212</v>
      </c>
      <c r="V3">
        <v>3.5584444444442247</v>
      </c>
      <c r="W3">
        <v>3.3711578947366339</v>
      </c>
      <c r="X3">
        <v>3.2025999999998023</v>
      </c>
      <c r="Y3">
        <v>3.0500952380950497</v>
      </c>
      <c r="Z3">
        <v>2.9114545454543657</v>
      </c>
      <c r="AA3">
        <v>2.7848695652172193</v>
      </c>
      <c r="AB3">
        <v>2.6688333333331684</v>
      </c>
      <c r="AC3">
        <v>2.5620799999998418</v>
      </c>
      <c r="AD3">
        <v>2.4635384615383091</v>
      </c>
      <c r="AE3">
        <v>2.3722962962961498</v>
      </c>
      <c r="AF3">
        <v>2.2875714285712871</v>
      </c>
      <c r="AG3">
        <v>2.2086896551722774</v>
      </c>
      <c r="AH3">
        <v>2.1350666666665346</v>
      </c>
      <c r="AI3">
        <v>2.0661935483869689</v>
      </c>
      <c r="AJ3">
        <v>2.0016249999998763</v>
      </c>
      <c r="AK3">
        <v>1.9409696969695771</v>
      </c>
      <c r="AL3" s="12">
        <v>1.88388235294106</v>
      </c>
      <c r="AM3">
        <v>1.8300571428570298</v>
      </c>
      <c r="AN3">
        <v>1.7792222222221123</v>
      </c>
      <c r="AO3">
        <v>1.7311351351350281</v>
      </c>
      <c r="AP3">
        <v>1.6855789473683169</v>
      </c>
      <c r="AQ3">
        <v>1.6423589743588729</v>
      </c>
      <c r="AR3">
        <v>1.6012999999999011</v>
      </c>
      <c r="AS3">
        <v>1.5622439024389279</v>
      </c>
      <c r="AT3">
        <v>1.5250476190475248</v>
      </c>
      <c r="AU3">
        <v>1.4895813953487451</v>
      </c>
      <c r="AV3">
        <v>1.4557272727271828</v>
      </c>
      <c r="AW3">
        <v>1.4233777777776899</v>
      </c>
      <c r="AX3">
        <v>1.3924347826086096</v>
      </c>
      <c r="AY3">
        <v>1.3628085106382137</v>
      </c>
      <c r="AZ3">
        <v>1.3344166666665842</v>
      </c>
      <c r="BA3">
        <v>1.307183673469307</v>
      </c>
      <c r="BB3">
        <v>1.2810399999999209</v>
      </c>
      <c r="BC3" s="14">
        <v>1.2559215686273735</v>
      </c>
      <c r="BD3">
        <v>1.2317692307691546</v>
      </c>
      <c r="BE3">
        <v>1.2085283018867177</v>
      </c>
      <c r="BF3">
        <v>1.1861481481480749</v>
      </c>
      <c r="BG3">
        <v>1.1645818181817462</v>
      </c>
      <c r="BH3">
        <v>1.1437857142856436</v>
      </c>
      <c r="BI3">
        <v>1.1237192982455446</v>
      </c>
      <c r="BJ3">
        <v>1.1043448275861387</v>
      </c>
      <c r="BK3">
        <v>1.0856271186440007</v>
      </c>
      <c r="BL3">
        <v>1.0675333333332673</v>
      </c>
      <c r="BM3">
        <v>1.0500327868851811</v>
      </c>
      <c r="BN3">
        <v>1.0330967741934844</v>
      </c>
      <c r="BO3">
        <v>1.0166984126983498</v>
      </c>
      <c r="BP3">
        <v>1.0008124999999382</v>
      </c>
      <c r="BQ3">
        <v>0.98541538461532374</v>
      </c>
      <c r="BR3">
        <v>0.97048484848478855</v>
      </c>
      <c r="BS3">
        <v>0.9559999999999409</v>
      </c>
      <c r="BT3" s="12">
        <v>0.94194117647052999</v>
      </c>
      <c r="BU3">
        <v>0.92828985507240636</v>
      </c>
      <c r="BV3">
        <v>0.9150285714285149</v>
      </c>
      <c r="BW3">
        <v>0.90214084507036674</v>
      </c>
      <c r="BX3">
        <v>0.88961111111105617</v>
      </c>
      <c r="BY3">
        <v>0.87742465753419241</v>
      </c>
      <c r="BZ3">
        <v>0.86556756756751407</v>
      </c>
      <c r="CA3">
        <v>0.85402666666661387</v>
      </c>
      <c r="CB3">
        <v>0.84278947368415846</v>
      </c>
      <c r="CC3">
        <v>0.83184415584410443</v>
      </c>
      <c r="CD3">
        <v>0.82117948717943645</v>
      </c>
      <c r="CE3">
        <v>0.81078481012653214</v>
      </c>
      <c r="CF3">
        <v>0.80064999999995057</v>
      </c>
      <c r="CG3">
        <v>0.79076543209871653</v>
      </c>
      <c r="CH3">
        <v>0.78112195121946393</v>
      </c>
      <c r="CI3">
        <v>0.77171084337344631</v>
      </c>
      <c r="CJ3">
        <v>0.76252380952376242</v>
      </c>
      <c r="CK3">
        <v>0.75355294117642402</v>
      </c>
      <c r="CL3">
        <v>0.74479069767437256</v>
      </c>
      <c r="CM3">
        <v>0.73622988505742581</v>
      </c>
      <c r="CN3">
        <v>0.72786363636359142</v>
      </c>
      <c r="CO3">
        <v>0.71968539325838254</v>
      </c>
      <c r="CP3">
        <v>0.71168888888884496</v>
      </c>
      <c r="CQ3">
        <v>0.70386813186808839</v>
      </c>
      <c r="CR3">
        <v>0.69621739130430482</v>
      </c>
      <c r="CS3">
        <v>0.68873118279565637</v>
      </c>
      <c r="CT3">
        <v>0.68140425531910687</v>
      </c>
      <c r="CU3">
        <v>0.67423157894732677</v>
      </c>
      <c r="CV3">
        <v>0.6672083333332921</v>
      </c>
      <c r="CW3">
        <v>0.6603298969071757</v>
      </c>
      <c r="CX3">
        <v>0.65359183673465349</v>
      </c>
      <c r="CY3">
        <v>0.64698989898985904</v>
      </c>
      <c r="CZ3">
        <v>0.64051999999996045</v>
      </c>
      <c r="DA3">
        <v>0.634178217821743</v>
      </c>
      <c r="DB3">
        <v>0.62796078431368674</v>
      </c>
      <c r="DC3">
        <v>0.62186407766986451</v>
      </c>
      <c r="DD3">
        <v>0.61588461538457728</v>
      </c>
      <c r="DE3">
        <v>0.61001904761900994</v>
      </c>
      <c r="DF3">
        <v>0.60426415094335884</v>
      </c>
      <c r="DG3">
        <v>0.59861682242986958</v>
      </c>
      <c r="DH3">
        <v>0.59307407407403745</v>
      </c>
      <c r="DI3">
        <v>0.58763302752289948</v>
      </c>
      <c r="DJ3">
        <v>0.58229090909087311</v>
      </c>
      <c r="DK3">
        <v>0.57704504504500942</v>
      </c>
      <c r="DL3">
        <v>0.57189285714282179</v>
      </c>
      <c r="DM3">
        <v>0.56683185840704464</v>
      </c>
      <c r="DN3">
        <v>0.56185964912277231</v>
      </c>
      <c r="DO3">
        <v>0.55697391304344379</v>
      </c>
      <c r="DP3">
        <v>0.55217241379306936</v>
      </c>
      <c r="DQ3">
        <v>0.54745299145295767</v>
      </c>
      <c r="DR3">
        <v>0.54281355932200037</v>
      </c>
      <c r="DS3">
        <v>0.53825210084030284</v>
      </c>
      <c r="DT3">
        <v>0.53376666666663364</v>
      </c>
      <c r="DU3">
        <v>0.52935537190079374</v>
      </c>
      <c r="DV3">
        <v>0.52501639344259055</v>
      </c>
      <c r="DW3">
        <v>0.52074796747964258</v>
      </c>
      <c r="DX3">
        <v>0.51654838709674222</v>
      </c>
      <c r="DY3">
        <v>0.51241599999996834</v>
      </c>
      <c r="DZ3">
        <v>0.50834920634917491</v>
      </c>
      <c r="EA3">
        <v>0.50434645669288225</v>
      </c>
      <c r="EB3">
        <v>0.50040624999996908</v>
      </c>
      <c r="EC3">
        <v>0.49652713178291508</v>
      </c>
      <c r="ED3">
        <v>0.49270769230766187</v>
      </c>
      <c r="EE3">
        <v>0.48894656488546595</v>
      </c>
      <c r="EF3">
        <v>0.48524242424239428</v>
      </c>
      <c r="EG3">
        <v>0.48159398496237626</v>
      </c>
      <c r="EH3">
        <v>0.47799999999997045</v>
      </c>
      <c r="EI3">
        <v>0.47445925925922994</v>
      </c>
      <c r="EJ3" s="12">
        <v>0.470970588235265</v>
      </c>
      <c r="EK3">
        <v>0.4675328467152996</v>
      </c>
      <c r="EL3">
        <v>0.46414492753620318</v>
      </c>
      <c r="EM3">
        <v>0.46080575539565499</v>
      </c>
      <c r="EN3">
        <v>0.45751428571425745</v>
      </c>
      <c r="EO3">
        <v>0.45426950354607121</v>
      </c>
      <c r="EP3">
        <v>0.45107042253518337</v>
      </c>
      <c r="EQ3">
        <v>0.44791608391605625</v>
      </c>
      <c r="ER3">
        <v>0.44480555555552809</v>
      </c>
      <c r="ES3">
        <v>0.44173793103445547</v>
      </c>
      <c r="ET3">
        <v>0.4387123287670962</v>
      </c>
      <c r="EU3">
        <v>0.43572789115643568</v>
      </c>
      <c r="EV3">
        <v>0.43278378378375704</v>
      </c>
      <c r="EW3">
        <v>0.4298791946308459</v>
      </c>
      <c r="EX3">
        <v>0.42701333333330693</v>
      </c>
      <c r="EY3">
        <v>0.42418543046354995</v>
      </c>
      <c r="EZ3">
        <v>0.42139473684207923</v>
      </c>
      <c r="FA3">
        <v>0.41864052287579112</v>
      </c>
      <c r="FB3">
        <f>+$N1/FB2</f>
        <v>0.41592207792205221</v>
      </c>
    </row>
    <row r="4" spans="1:158">
      <c r="A4" s="8" t="s">
        <v>0</v>
      </c>
      <c r="C4" s="15" t="s">
        <v>14</v>
      </c>
      <c r="D4" s="16" t="s">
        <v>14</v>
      </c>
      <c r="N4">
        <v>0.42194246690504139</v>
      </c>
      <c r="O4">
        <v>6.10395247133972E-2</v>
      </c>
      <c r="P4">
        <v>0.11470782872420716</v>
      </c>
      <c r="Z4">
        <v>6.10395247133972E-2</v>
      </c>
      <c r="AA4" s="14">
        <v>5.1743484231992296E-3</v>
      </c>
      <c r="AL4" s="12">
        <v>3.2335628924611689E-3</v>
      </c>
      <c r="AV4" s="14">
        <v>1.9259941496495583E-2</v>
      </c>
      <c r="AW4" s="14">
        <v>9.6360352640747823E-3</v>
      </c>
      <c r="AX4" s="14">
        <v>5.1743484231992296E-3</v>
      </c>
      <c r="BC4" s="14">
        <v>7.0626882081550504E-2</v>
      </c>
      <c r="BI4" s="13">
        <v>1.7120934848608251E-3</v>
      </c>
      <c r="BT4" s="12">
        <v>3.2335628924611689E-3</v>
      </c>
      <c r="CJ4">
        <v>2.5104350536333499E-2</v>
      </c>
      <c r="EJ4" s="12">
        <v>9.0092932566907896E-6</v>
      </c>
    </row>
    <row r="5" spans="1:158">
      <c r="A5" s="38" t="s">
        <v>65</v>
      </c>
      <c r="C5" s="37">
        <v>-9.5</v>
      </c>
    </row>
    <row r="6" spans="1:158">
      <c r="A6" s="8" t="s">
        <v>1</v>
      </c>
    </row>
    <row r="7" spans="1:158">
      <c r="A7" t="s">
        <v>2</v>
      </c>
      <c r="C7" s="11">
        <v>47212.36</v>
      </c>
      <c r="D7" s="12" t="s">
        <v>54</v>
      </c>
    </row>
    <row r="8" spans="1:158">
      <c r="A8" t="s">
        <v>3</v>
      </c>
      <c r="C8" s="19">
        <v>2.29148</v>
      </c>
      <c r="D8" s="12" t="s">
        <v>55</v>
      </c>
    </row>
    <row r="10" spans="1:158" ht="13.5" thickBot="1">
      <c r="C10" s="7" t="s">
        <v>21</v>
      </c>
      <c r="D10" s="7" t="s">
        <v>22</v>
      </c>
    </row>
    <row r="11" spans="1:158">
      <c r="A11" t="s">
        <v>16</v>
      </c>
      <c r="C11">
        <f>INTERCEPT(G22:G992,F22:F992)</f>
        <v>5.3892062431779367E-3</v>
      </c>
      <c r="D11" s="6"/>
    </row>
    <row r="12" spans="1:158">
      <c r="A12" t="s">
        <v>17</v>
      </c>
      <c r="C12">
        <f>SLOPE(G22:G992,F22:F992)</f>
        <v>-4.2896975981762731E-5</v>
      </c>
      <c r="D12" s="6"/>
    </row>
    <row r="13" spans="1:158">
      <c r="A13" t="s">
        <v>20</v>
      </c>
      <c r="C13" s="6" t="s">
        <v>14</v>
      </c>
      <c r="D13" s="6"/>
    </row>
    <row r="14" spans="1:158">
      <c r="A14" t="s">
        <v>25</v>
      </c>
      <c r="C14" s="13">
        <f>SUM(R22:R24)</f>
        <v>6.730206528710416E-4</v>
      </c>
      <c r="E14" s="31" t="s">
        <v>59</v>
      </c>
      <c r="F14" s="32">
        <v>1</v>
      </c>
    </row>
    <row r="15" spans="1:158">
      <c r="A15" s="3" t="s">
        <v>18</v>
      </c>
      <c r="C15" s="25">
        <f>(C7+C11)+(C8+C12)*INT(MAX(F21:F3533))</f>
        <v>48621.599207566018</v>
      </c>
      <c r="E15" s="31" t="s">
        <v>60</v>
      </c>
      <c r="F15" s="33">
        <f ca="1">NOW()+15018.5+$C$5/24</f>
        <v>60335.705600000001</v>
      </c>
    </row>
    <row r="16" spans="1:158">
      <c r="A16" s="8" t="s">
        <v>4</v>
      </c>
      <c r="C16" s="26">
        <f>+C8+C12</f>
        <v>2.2914371030240184</v>
      </c>
      <c r="E16" s="31" t="s">
        <v>61</v>
      </c>
      <c r="F16" s="34">
        <f ca="1">ROUND(2*(F15-$C$7)/$C$8,0)/2+F14</f>
        <v>5728</v>
      </c>
    </row>
    <row r="17" spans="1:32" ht="13.5" thickBot="1">
      <c r="A17" s="27" t="s">
        <v>56</v>
      </c>
      <c r="C17">
        <f>COUNT(C21:C2191)</f>
        <v>4</v>
      </c>
      <c r="E17" s="31" t="s">
        <v>62</v>
      </c>
      <c r="F17" s="13">
        <f ca="1">ROUND(2*(F15-$C$15)/$C$16,0)/2+F14</f>
        <v>5113</v>
      </c>
    </row>
    <row r="18" spans="1:32">
      <c r="A18" s="8" t="s">
        <v>5</v>
      </c>
      <c r="C18" s="4">
        <f>+C15</f>
        <v>48621.599207566018</v>
      </c>
      <c r="D18" s="5">
        <f>+C16</f>
        <v>2.2914371030240184</v>
      </c>
      <c r="E18" s="31" t="s">
        <v>63</v>
      </c>
      <c r="F18" s="35">
        <f ca="1">+$C$15+$C$16*F17-15018.5-$C$5/24</f>
        <v>45319.612948661161</v>
      </c>
    </row>
    <row r="19" spans="1:32" ht="13.5" thickTop="1">
      <c r="F19" s="36" t="s">
        <v>64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68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34</v>
      </c>
      <c r="C21" s="28">
        <v>47212.36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+C$11+C$12*F21</f>
        <v>5.3892062431779367E-3</v>
      </c>
      <c r="Q21" s="2">
        <f>+C21-15018.5</f>
        <v>32193.86</v>
      </c>
      <c r="R21">
        <f>+(O21-G21)^2</f>
        <v>2.904354393150805E-5</v>
      </c>
    </row>
    <row r="22" spans="1:32">
      <c r="A22" t="s">
        <v>36</v>
      </c>
      <c r="C22" s="28">
        <v>47535.472000000002</v>
      </c>
      <c r="D22" s="29"/>
      <c r="E22">
        <f>+(C22-C$7)/C$8</f>
        <v>141.00581283711881</v>
      </c>
      <c r="F22">
        <f>ROUND(2*E22,0)/2</f>
        <v>141</v>
      </c>
      <c r="G22">
        <f>+C22-(C$7+F22*C$8)</f>
        <v>1.3319999998202547E-2</v>
      </c>
      <c r="I22">
        <f>+G22</f>
        <v>1.3319999998202547E-2</v>
      </c>
      <c r="O22">
        <f>+C$11+C$12*F22</f>
        <v>-6.5926737025060866E-4</v>
      </c>
      <c r="Q22" s="2">
        <f>+C22-15018.5</f>
        <v>32516.972000000002</v>
      </c>
      <c r="R22">
        <f>+(O22-G22)^2</f>
        <v>1.9541991615869926E-4</v>
      </c>
      <c r="S22">
        <f>+C22-C21</f>
        <v>323.11200000000099</v>
      </c>
      <c r="AA22">
        <v>10</v>
      </c>
      <c r="AC22" t="s">
        <v>32</v>
      </c>
      <c r="AD22" t="s">
        <v>33</v>
      </c>
      <c r="AF22" t="s">
        <v>35</v>
      </c>
    </row>
    <row r="23" spans="1:32">
      <c r="A23" t="s">
        <v>37</v>
      </c>
      <c r="C23" s="28">
        <v>47890.61</v>
      </c>
      <c r="D23" s="29"/>
      <c r="E23">
        <f>+(C23-C$7)/C$8</f>
        <v>295.98774591093968</v>
      </c>
      <c r="F23">
        <f>ROUND(2*E23,0)/2</f>
        <v>296</v>
      </c>
      <c r="G23">
        <f>+C23-(C$7+F23*C$8)</f>
        <v>-2.8080000003683381E-2</v>
      </c>
      <c r="I23">
        <f>+G23</f>
        <v>-2.8080000003683381E-2</v>
      </c>
      <c r="O23">
        <f>+C$11+C$12*F23</f>
        <v>-7.3082986474238311E-3</v>
      </c>
      <c r="Q23" s="2">
        <f>+C23-15018.5</f>
        <v>32872.11</v>
      </c>
      <c r="R23">
        <f>+(O23-G23)^2</f>
        <v>4.3146357723363479E-4</v>
      </c>
      <c r="S23">
        <f>+C23-C22</f>
        <v>355.13799999999901</v>
      </c>
      <c r="T23">
        <f>+S23-S22</f>
        <v>32.025999999998021</v>
      </c>
      <c r="AA23">
        <v>8</v>
      </c>
      <c r="AC23" t="s">
        <v>32</v>
      </c>
      <c r="AD23" t="s">
        <v>33</v>
      </c>
      <c r="AF23" t="s">
        <v>35</v>
      </c>
    </row>
    <row r="24" spans="1:32">
      <c r="A24" t="s">
        <v>38</v>
      </c>
      <c r="C24" s="28">
        <v>48621.606</v>
      </c>
      <c r="D24" s="29">
        <v>5.0000000000000001E-3</v>
      </c>
      <c r="E24">
        <f>+(C24-C$7)/C$8</f>
        <v>614.9938031316002</v>
      </c>
      <c r="F24">
        <f>ROUND(2*E24,0)/2</f>
        <v>615</v>
      </c>
      <c r="G24">
        <f>+C24-(C$7+F24*C$8)</f>
        <v>-1.419999999779975E-2</v>
      </c>
      <c r="I24">
        <f>+G24</f>
        <v>-1.419999999779975E-2</v>
      </c>
      <c r="O24">
        <f>+C$11+C$12*F24</f>
        <v>-2.0992433985606143E-2</v>
      </c>
      <c r="Q24" s="2">
        <f>+C24-15018.5</f>
        <v>33603.106</v>
      </c>
      <c r="R24">
        <f>+(O24-G24)^2</f>
        <v>4.6137159478707457E-5</v>
      </c>
      <c r="S24">
        <f>+C24-C23</f>
        <v>730.99599999999919</v>
      </c>
      <c r="AA24">
        <v>13</v>
      </c>
      <c r="AC24" t="s">
        <v>32</v>
      </c>
      <c r="AD24" t="s">
        <v>33</v>
      </c>
      <c r="AF24" t="s">
        <v>35</v>
      </c>
    </row>
    <row r="25" spans="1:32">
      <c r="C25" s="29"/>
      <c r="D25" s="29"/>
      <c r="Q25" s="2"/>
    </row>
    <row r="26" spans="1:32">
      <c r="C26" s="29"/>
      <c r="D26" s="29"/>
      <c r="Q26" s="2"/>
    </row>
    <row r="27" spans="1:32">
      <c r="C27" s="29"/>
      <c r="D27" s="29"/>
    </row>
    <row r="28" spans="1:32">
      <c r="C28" s="29"/>
      <c r="D28" s="29"/>
    </row>
    <row r="29" spans="1:32">
      <c r="C29" s="29"/>
      <c r="D29" s="29"/>
    </row>
    <row r="30" spans="1:32">
      <c r="C30" s="29"/>
      <c r="D30" s="29"/>
    </row>
    <row r="31" spans="1:32">
      <c r="C31" s="29"/>
      <c r="D31" s="29"/>
    </row>
    <row r="32" spans="1:32">
      <c r="C32" s="29"/>
      <c r="D32" s="29"/>
    </row>
    <row r="33" spans="3:4">
      <c r="C33" s="29"/>
      <c r="D33" s="29"/>
    </row>
    <row r="34" spans="3:4">
      <c r="C34" s="29"/>
      <c r="D34" s="29"/>
    </row>
    <row r="35" spans="3:4">
      <c r="C35" s="29"/>
      <c r="D35" s="29"/>
    </row>
    <row r="36" spans="3:4">
      <c r="C36" s="29"/>
      <c r="D36" s="29"/>
    </row>
    <row r="37" spans="3:4">
      <c r="C37" s="29"/>
      <c r="D37" s="29"/>
    </row>
    <row r="38" spans="3:4">
      <c r="C38" s="29"/>
      <c r="D38" s="29"/>
    </row>
    <row r="39" spans="3:4">
      <c r="C39" s="29"/>
      <c r="D39" s="29"/>
    </row>
    <row r="40" spans="3:4">
      <c r="C40" s="29"/>
      <c r="D40" s="29"/>
    </row>
    <row r="41" spans="3:4">
      <c r="C41" s="29"/>
      <c r="D41" s="29"/>
    </row>
    <row r="42" spans="3:4">
      <c r="C42" s="29"/>
      <c r="D42" s="29"/>
    </row>
    <row r="43" spans="3:4">
      <c r="C43" s="29"/>
      <c r="D43" s="29"/>
    </row>
    <row r="44" spans="3:4">
      <c r="C44" s="29"/>
      <c r="D44" s="29"/>
    </row>
    <row r="45" spans="3:4">
      <c r="C45" s="29"/>
      <c r="D45" s="29"/>
    </row>
    <row r="46" spans="3:4">
      <c r="C46" s="29"/>
      <c r="D46" s="29"/>
    </row>
    <row r="47" spans="3:4">
      <c r="C47" s="29"/>
      <c r="D47" s="29"/>
    </row>
    <row r="48" spans="3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  <row r="2129" spans="3:4">
      <c r="C2129" s="29"/>
      <c r="D2129" s="29"/>
    </row>
    <row r="2130" spans="3:4">
      <c r="C2130" s="29"/>
      <c r="D2130" s="29"/>
    </row>
    <row r="2131" spans="3:4">
      <c r="C2131" s="29"/>
      <c r="D2131" s="29"/>
    </row>
    <row r="2132" spans="3:4">
      <c r="C2132" s="29"/>
      <c r="D2132" s="29"/>
    </row>
    <row r="2133" spans="3:4">
      <c r="C2133" s="29"/>
      <c r="D2133" s="29"/>
    </row>
    <row r="2134" spans="3:4">
      <c r="C2134" s="29"/>
      <c r="D2134" s="29"/>
    </row>
    <row r="2135" spans="3:4">
      <c r="C2135" s="29"/>
      <c r="D2135" s="29"/>
    </row>
    <row r="2136" spans="3:4">
      <c r="C2136" s="29"/>
      <c r="D2136" s="29"/>
    </row>
    <row r="2137" spans="3:4">
      <c r="C2137" s="29"/>
      <c r="D2137" s="29"/>
    </row>
    <row r="2138" spans="3:4">
      <c r="C2138" s="29"/>
      <c r="D2138" s="29"/>
    </row>
    <row r="2139" spans="3:4">
      <c r="C2139" s="29"/>
      <c r="D2139" s="29"/>
    </row>
    <row r="2140" spans="3:4">
      <c r="C2140" s="29"/>
      <c r="D2140" s="29"/>
    </row>
    <row r="2141" spans="3:4">
      <c r="C2141" s="29"/>
      <c r="D2141" s="29"/>
    </row>
    <row r="2142" spans="3:4">
      <c r="C2142" s="29"/>
      <c r="D2142" s="29"/>
    </row>
    <row r="2143" spans="3:4">
      <c r="C2143" s="29"/>
      <c r="D2143" s="29"/>
    </row>
    <row r="2144" spans="3:4">
      <c r="C2144" s="29"/>
      <c r="D2144" s="29"/>
    </row>
    <row r="2145" spans="3:4">
      <c r="C2145" s="29"/>
      <c r="D2145" s="29"/>
    </row>
    <row r="2146" spans="3:4">
      <c r="C2146" s="29"/>
      <c r="D2146" s="29"/>
    </row>
    <row r="2147" spans="3:4">
      <c r="C2147" s="29"/>
      <c r="D2147" s="29"/>
    </row>
    <row r="2148" spans="3:4">
      <c r="C2148" s="29"/>
      <c r="D2148" s="29"/>
    </row>
    <row r="2149" spans="3:4">
      <c r="C2149" s="29"/>
      <c r="D2149" s="29"/>
    </row>
    <row r="2150" spans="3:4">
      <c r="C2150" s="29"/>
      <c r="D2150" s="29"/>
    </row>
    <row r="2151" spans="3:4">
      <c r="C2151" s="29"/>
      <c r="D2151" s="29"/>
    </row>
    <row r="2152" spans="3:4">
      <c r="C2152" s="29"/>
      <c r="D2152" s="29"/>
    </row>
    <row r="2153" spans="3:4">
      <c r="C2153" s="29"/>
      <c r="D2153" s="29"/>
    </row>
    <row r="2154" spans="3:4">
      <c r="C2154" s="29"/>
      <c r="D2154" s="29"/>
    </row>
    <row r="2155" spans="3:4">
      <c r="C2155" s="29"/>
      <c r="D2155" s="29"/>
    </row>
    <row r="2156" spans="3:4">
      <c r="C2156" s="29"/>
      <c r="D2156" s="29"/>
    </row>
    <row r="2157" spans="3:4">
      <c r="C2157" s="29"/>
      <c r="D2157" s="29"/>
    </row>
    <row r="2158" spans="3:4">
      <c r="C2158" s="29"/>
      <c r="D2158" s="29"/>
    </row>
    <row r="2159" spans="3:4">
      <c r="C2159" s="29"/>
      <c r="D2159" s="29"/>
    </row>
    <row r="2160" spans="3:4">
      <c r="C2160" s="29"/>
      <c r="D2160" s="29"/>
    </row>
    <row r="2161" spans="3:4">
      <c r="C2161" s="29"/>
      <c r="D2161" s="29"/>
    </row>
    <row r="2162" spans="3:4">
      <c r="C2162" s="29"/>
      <c r="D2162" s="29"/>
    </row>
    <row r="2163" spans="3:4">
      <c r="C2163" s="29"/>
      <c r="D2163" s="29"/>
    </row>
    <row r="2164" spans="3:4">
      <c r="C2164" s="29"/>
      <c r="D2164" s="29"/>
    </row>
    <row r="2165" spans="3:4">
      <c r="C2165" s="29"/>
      <c r="D2165" s="29"/>
    </row>
    <row r="2166" spans="3:4">
      <c r="C2166" s="29"/>
      <c r="D2166" s="29"/>
    </row>
    <row r="2167" spans="3:4">
      <c r="C2167" s="29"/>
      <c r="D2167" s="29"/>
    </row>
    <row r="2168" spans="3:4">
      <c r="C2168" s="29"/>
      <c r="D2168" s="29"/>
    </row>
    <row r="2169" spans="3:4">
      <c r="C2169" s="29"/>
      <c r="D2169" s="29"/>
    </row>
    <row r="2170" spans="3:4">
      <c r="C2170" s="29"/>
      <c r="D2170" s="29"/>
    </row>
    <row r="2171" spans="3:4">
      <c r="C2171" s="29"/>
      <c r="D2171" s="29"/>
    </row>
    <row r="2172" spans="3:4">
      <c r="C2172" s="29"/>
      <c r="D2172" s="29"/>
    </row>
    <row r="2173" spans="3:4">
      <c r="C2173" s="29"/>
      <c r="D2173" s="29"/>
    </row>
    <row r="2174" spans="3:4">
      <c r="C2174" s="29"/>
      <c r="D2174" s="29"/>
    </row>
    <row r="2175" spans="3:4">
      <c r="C2175" s="29"/>
      <c r="D2175" s="29"/>
    </row>
    <row r="2176" spans="3:4">
      <c r="C2176" s="29"/>
      <c r="D2176" s="29"/>
    </row>
    <row r="2177" spans="3:4">
      <c r="C2177" s="29"/>
      <c r="D2177" s="29"/>
    </row>
    <row r="2178" spans="3:4">
      <c r="C2178" s="29"/>
      <c r="D2178" s="29"/>
    </row>
    <row r="2179" spans="3:4">
      <c r="C2179" s="29"/>
      <c r="D2179" s="29"/>
    </row>
    <row r="2180" spans="3:4">
      <c r="C2180" s="29"/>
      <c r="D2180" s="29"/>
    </row>
    <row r="2181" spans="3:4">
      <c r="C2181" s="29"/>
      <c r="D2181" s="29"/>
    </row>
    <row r="2182" spans="3:4">
      <c r="C2182" s="29"/>
      <c r="D2182" s="29"/>
    </row>
    <row r="2183" spans="3:4">
      <c r="C2183" s="29"/>
      <c r="D2183" s="29"/>
    </row>
    <row r="2184" spans="3:4">
      <c r="C2184" s="29"/>
      <c r="D2184" s="29"/>
    </row>
    <row r="2185" spans="3:4">
      <c r="C2185" s="29"/>
      <c r="D2185" s="29"/>
    </row>
    <row r="2186" spans="3:4">
      <c r="C2186" s="29"/>
      <c r="D2186" s="29"/>
    </row>
    <row r="2187" spans="3:4">
      <c r="C2187" s="29"/>
      <c r="D2187" s="29"/>
    </row>
    <row r="2188" spans="3:4">
      <c r="C2188" s="29"/>
      <c r="D2188" s="29"/>
    </row>
    <row r="2189" spans="3:4">
      <c r="C2189" s="29"/>
      <c r="D2189" s="29"/>
    </row>
    <row r="2190" spans="3:4">
      <c r="C2190" s="29"/>
      <c r="D2190" s="29"/>
    </row>
    <row r="2191" spans="3:4">
      <c r="C2191" s="29"/>
      <c r="D2191" s="29"/>
    </row>
    <row r="2192" spans="3:4">
      <c r="C2192" s="29"/>
      <c r="D2192" s="29"/>
    </row>
    <row r="2193" spans="3:4">
      <c r="C2193" s="29"/>
      <c r="D2193" s="29"/>
    </row>
    <row r="2194" spans="3:4">
      <c r="C2194" s="29"/>
      <c r="D2194" s="29"/>
    </row>
    <row r="2195" spans="3:4">
      <c r="C2195" s="29"/>
      <c r="D2195" s="29"/>
    </row>
    <row r="2196" spans="3:4">
      <c r="C2196" s="29"/>
      <c r="D2196" s="29"/>
    </row>
    <row r="2197" spans="3:4">
      <c r="C2197" s="29"/>
      <c r="D2197" s="29"/>
    </row>
    <row r="2198" spans="3:4">
      <c r="C2198" s="29"/>
      <c r="D2198" s="29"/>
    </row>
    <row r="2199" spans="3:4">
      <c r="C2199" s="29"/>
      <c r="D2199" s="29"/>
    </row>
    <row r="2200" spans="3:4">
      <c r="C2200" s="29"/>
      <c r="D2200" s="29"/>
    </row>
    <row r="2201" spans="3:4">
      <c r="C2201" s="29"/>
      <c r="D2201" s="29"/>
    </row>
    <row r="2202" spans="3:4">
      <c r="C2202" s="29"/>
      <c r="D2202" s="29"/>
    </row>
    <row r="2203" spans="3:4">
      <c r="C2203" s="29"/>
      <c r="D2203" s="29"/>
    </row>
    <row r="2204" spans="3:4">
      <c r="C2204" s="29"/>
      <c r="D2204" s="29"/>
    </row>
    <row r="2205" spans="3:4">
      <c r="C2205" s="29"/>
      <c r="D2205" s="29"/>
    </row>
    <row r="2206" spans="3:4">
      <c r="C2206" s="29"/>
      <c r="D2206" s="29"/>
    </row>
    <row r="2207" spans="3:4">
      <c r="C2207" s="29"/>
      <c r="D2207" s="29"/>
    </row>
    <row r="2208" spans="3:4">
      <c r="C2208" s="29"/>
      <c r="D2208" s="29"/>
    </row>
    <row r="2209" spans="3:4">
      <c r="C2209" s="29"/>
      <c r="D2209" s="29"/>
    </row>
    <row r="2210" spans="3:4">
      <c r="C2210" s="29"/>
      <c r="D2210" s="29"/>
    </row>
    <row r="2211" spans="3:4">
      <c r="C2211" s="29"/>
      <c r="D2211" s="29"/>
    </row>
    <row r="2212" spans="3:4">
      <c r="C2212" s="29"/>
      <c r="D2212" s="29"/>
    </row>
    <row r="2213" spans="3:4">
      <c r="C2213" s="29"/>
      <c r="D2213" s="29"/>
    </row>
    <row r="2214" spans="3:4">
      <c r="C2214" s="29"/>
      <c r="D2214" s="29"/>
    </row>
    <row r="2215" spans="3:4">
      <c r="C2215" s="29"/>
      <c r="D2215" s="29"/>
    </row>
    <row r="2216" spans="3:4">
      <c r="C2216" s="29"/>
      <c r="D2216" s="29"/>
    </row>
    <row r="2217" spans="3:4">
      <c r="C2217" s="29"/>
      <c r="D2217" s="29"/>
    </row>
    <row r="2218" spans="3:4">
      <c r="C2218" s="29"/>
      <c r="D2218" s="29"/>
    </row>
    <row r="2219" spans="3:4">
      <c r="C2219" s="29"/>
      <c r="D2219" s="29"/>
    </row>
    <row r="2220" spans="3:4">
      <c r="C2220" s="29"/>
      <c r="D2220" s="29"/>
    </row>
    <row r="2221" spans="3:4">
      <c r="C2221" s="29"/>
      <c r="D2221" s="29"/>
    </row>
    <row r="2222" spans="3:4">
      <c r="C2222" s="29"/>
      <c r="D2222" s="29"/>
    </row>
    <row r="2223" spans="3:4">
      <c r="C2223" s="29"/>
      <c r="D2223" s="29"/>
    </row>
    <row r="2224" spans="3:4">
      <c r="C2224" s="29"/>
      <c r="D2224" s="29"/>
    </row>
    <row r="2225" spans="3:4">
      <c r="C2225" s="29"/>
      <c r="D2225" s="29"/>
    </row>
    <row r="2226" spans="3:4">
      <c r="C2226" s="29"/>
      <c r="D2226" s="29"/>
    </row>
    <row r="2227" spans="3:4">
      <c r="C2227" s="29"/>
      <c r="D2227" s="29"/>
    </row>
    <row r="2228" spans="3:4">
      <c r="C2228" s="29"/>
      <c r="D2228" s="29"/>
    </row>
    <row r="2229" spans="3:4">
      <c r="C2229" s="29"/>
      <c r="D2229" s="29"/>
    </row>
    <row r="2230" spans="3:4">
      <c r="C2230" s="29"/>
      <c r="D2230" s="29"/>
    </row>
    <row r="2231" spans="3:4">
      <c r="C2231" s="29"/>
      <c r="D2231" s="29"/>
    </row>
    <row r="2232" spans="3:4">
      <c r="C2232" s="29"/>
      <c r="D2232" s="29"/>
    </row>
    <row r="2233" spans="3:4">
      <c r="C2233" s="29"/>
      <c r="D2233" s="29"/>
    </row>
    <row r="2234" spans="3:4">
      <c r="C2234" s="29"/>
      <c r="D2234" s="29"/>
    </row>
    <row r="2235" spans="3:4">
      <c r="C2235" s="29"/>
      <c r="D2235" s="29"/>
    </row>
    <row r="2236" spans="3:4">
      <c r="C2236" s="29"/>
      <c r="D2236" s="29"/>
    </row>
    <row r="2237" spans="3:4">
      <c r="C2237" s="29"/>
      <c r="D2237" s="29"/>
    </row>
    <row r="2238" spans="3:4">
      <c r="C2238" s="29"/>
      <c r="D2238" s="29"/>
    </row>
    <row r="2239" spans="3:4">
      <c r="C2239" s="29"/>
      <c r="D2239" s="29"/>
    </row>
    <row r="2240" spans="3:4">
      <c r="C2240" s="29"/>
      <c r="D2240" s="29"/>
    </row>
    <row r="2241" spans="3:4">
      <c r="C2241" s="29"/>
      <c r="D2241" s="29"/>
    </row>
    <row r="2242" spans="3:4">
      <c r="C2242" s="29"/>
      <c r="D2242" s="29"/>
    </row>
    <row r="2243" spans="3:4">
      <c r="C2243" s="29"/>
      <c r="D2243" s="29"/>
    </row>
    <row r="2244" spans="3:4">
      <c r="C2244" s="29"/>
      <c r="D2244" s="29"/>
    </row>
    <row r="2245" spans="3:4">
      <c r="C2245" s="29"/>
      <c r="D2245" s="29"/>
    </row>
    <row r="2246" spans="3:4">
      <c r="C2246" s="29"/>
      <c r="D2246" s="29"/>
    </row>
    <row r="2247" spans="3:4">
      <c r="C2247" s="29"/>
      <c r="D2247" s="29"/>
    </row>
    <row r="2248" spans="3:4">
      <c r="C2248" s="29"/>
      <c r="D2248" s="29"/>
    </row>
    <row r="2249" spans="3:4">
      <c r="C2249" s="29"/>
      <c r="D2249" s="29"/>
    </row>
    <row r="2250" spans="3:4">
      <c r="C2250" s="29"/>
      <c r="D2250" s="29"/>
    </row>
    <row r="2251" spans="3:4">
      <c r="C2251" s="29"/>
      <c r="D2251" s="29"/>
    </row>
    <row r="2252" spans="3:4">
      <c r="C2252" s="29"/>
      <c r="D2252" s="29"/>
    </row>
    <row r="2253" spans="3:4">
      <c r="C2253" s="29"/>
      <c r="D2253" s="29"/>
    </row>
    <row r="2254" spans="3:4">
      <c r="C2254" s="29"/>
      <c r="D2254" s="29"/>
    </row>
    <row r="2255" spans="3:4">
      <c r="C2255" s="29"/>
      <c r="D2255" s="29"/>
    </row>
    <row r="2256" spans="3:4">
      <c r="C2256" s="29"/>
      <c r="D2256" s="29"/>
    </row>
    <row r="2257" spans="3:4">
      <c r="C2257" s="29"/>
      <c r="D2257" s="29"/>
    </row>
    <row r="2258" spans="3:4">
      <c r="C2258" s="29"/>
      <c r="D2258" s="29"/>
    </row>
    <row r="2259" spans="3:4">
      <c r="C2259" s="29"/>
      <c r="D2259" s="29"/>
    </row>
    <row r="2260" spans="3:4">
      <c r="C2260" s="29"/>
      <c r="D2260" s="29"/>
    </row>
    <row r="2261" spans="3:4">
      <c r="C2261" s="29"/>
      <c r="D2261" s="29"/>
    </row>
    <row r="2262" spans="3:4">
      <c r="C2262" s="29"/>
      <c r="D2262" s="29"/>
    </row>
    <row r="2263" spans="3:4">
      <c r="C2263" s="29"/>
      <c r="D2263" s="29"/>
    </row>
    <row r="2264" spans="3:4">
      <c r="C2264" s="29"/>
      <c r="D2264" s="29"/>
    </row>
    <row r="2265" spans="3:4">
      <c r="C2265" s="29"/>
      <c r="D2265" s="29"/>
    </row>
    <row r="2266" spans="3:4">
      <c r="C2266" s="29"/>
      <c r="D2266" s="29"/>
    </row>
    <row r="2267" spans="3:4">
      <c r="C2267" s="29"/>
      <c r="D2267" s="29"/>
    </row>
    <row r="2268" spans="3:4">
      <c r="C2268" s="29"/>
      <c r="D2268" s="29"/>
    </row>
    <row r="2269" spans="3:4">
      <c r="C2269" s="29"/>
      <c r="D2269" s="29"/>
    </row>
    <row r="2270" spans="3:4">
      <c r="C2270" s="29"/>
      <c r="D2270" s="29"/>
    </row>
    <row r="2271" spans="3:4">
      <c r="C2271" s="29"/>
      <c r="D2271" s="29"/>
    </row>
    <row r="2272" spans="3:4">
      <c r="C2272" s="29"/>
      <c r="D2272" s="29"/>
    </row>
    <row r="2273" spans="3:4">
      <c r="C2273" s="29"/>
      <c r="D2273" s="29"/>
    </row>
    <row r="2274" spans="3:4">
      <c r="C2274" s="29"/>
      <c r="D2274" s="29"/>
    </row>
    <row r="2275" spans="3:4">
      <c r="C2275" s="29"/>
      <c r="D2275" s="29"/>
    </row>
    <row r="2276" spans="3:4">
      <c r="C2276" s="29"/>
      <c r="D2276" s="29"/>
    </row>
    <row r="2277" spans="3:4">
      <c r="C2277" s="29"/>
      <c r="D2277" s="29"/>
    </row>
    <row r="2278" spans="3:4">
      <c r="C2278" s="29"/>
      <c r="D2278" s="29"/>
    </row>
    <row r="2279" spans="3:4">
      <c r="C2279" s="29"/>
      <c r="D2279" s="29"/>
    </row>
    <row r="2280" spans="3:4">
      <c r="C2280" s="29"/>
      <c r="D2280" s="29"/>
    </row>
    <row r="2281" spans="3:4">
      <c r="C2281" s="29"/>
      <c r="D2281" s="29"/>
    </row>
    <row r="2282" spans="3:4">
      <c r="C2282" s="29"/>
      <c r="D2282" s="29"/>
    </row>
    <row r="2283" spans="3:4">
      <c r="C2283" s="29"/>
      <c r="D2283" s="29"/>
    </row>
    <row r="2284" spans="3:4">
      <c r="C2284" s="29"/>
      <c r="D2284" s="29"/>
    </row>
    <row r="2285" spans="3:4">
      <c r="C2285" s="29"/>
      <c r="D2285" s="29"/>
    </row>
    <row r="2286" spans="3:4">
      <c r="C2286" s="29"/>
      <c r="D2286" s="29"/>
    </row>
    <row r="2287" spans="3:4">
      <c r="C2287" s="29"/>
      <c r="D2287" s="29"/>
    </row>
    <row r="2288" spans="3:4">
      <c r="C2288" s="29"/>
      <c r="D2288" s="29"/>
    </row>
    <row r="2289" spans="3:4">
      <c r="C2289" s="29"/>
      <c r="D2289" s="29"/>
    </row>
    <row r="2290" spans="3:4">
      <c r="C2290" s="29"/>
      <c r="D2290" s="29"/>
    </row>
    <row r="2291" spans="3:4">
      <c r="C2291" s="29"/>
      <c r="D2291" s="29"/>
    </row>
    <row r="2292" spans="3:4">
      <c r="C2292" s="29"/>
      <c r="D2292" s="29"/>
    </row>
    <row r="2293" spans="3:4">
      <c r="C2293" s="29"/>
      <c r="D2293" s="29"/>
    </row>
    <row r="2294" spans="3:4">
      <c r="C2294" s="29"/>
      <c r="D2294" s="29"/>
    </row>
    <row r="2295" spans="3:4">
      <c r="C2295" s="29"/>
      <c r="D2295" s="29"/>
    </row>
    <row r="2296" spans="3:4">
      <c r="C2296" s="29"/>
      <c r="D2296" s="29"/>
    </row>
    <row r="2297" spans="3:4">
      <c r="C2297" s="29"/>
      <c r="D2297" s="29"/>
    </row>
    <row r="2298" spans="3:4">
      <c r="C2298" s="29"/>
      <c r="D2298" s="29"/>
    </row>
    <row r="2299" spans="3:4">
      <c r="C2299" s="29"/>
      <c r="D2299" s="29"/>
    </row>
    <row r="2300" spans="3:4">
      <c r="C2300" s="29"/>
      <c r="D2300" s="29"/>
    </row>
    <row r="2301" spans="3:4">
      <c r="C2301" s="29"/>
      <c r="D2301" s="29"/>
    </row>
    <row r="2302" spans="3:4">
      <c r="C2302" s="29"/>
      <c r="D2302" s="29"/>
    </row>
    <row r="2303" spans="3:4">
      <c r="C2303" s="29"/>
      <c r="D2303" s="29"/>
    </row>
    <row r="2304" spans="3:4">
      <c r="C2304" s="29"/>
      <c r="D2304" s="29"/>
    </row>
    <row r="2305" spans="3:4">
      <c r="C2305" s="29"/>
      <c r="D2305" s="29"/>
    </row>
    <row r="2306" spans="3:4">
      <c r="C2306" s="29"/>
      <c r="D2306" s="29"/>
    </row>
    <row r="2307" spans="3:4">
      <c r="C2307" s="29"/>
      <c r="D2307" s="29"/>
    </row>
    <row r="2308" spans="3:4">
      <c r="C2308" s="29"/>
      <c r="D2308" s="29"/>
    </row>
    <row r="2309" spans="3:4">
      <c r="C2309" s="29"/>
      <c r="D2309" s="29"/>
    </row>
    <row r="2310" spans="3:4">
      <c r="C2310" s="29"/>
      <c r="D2310" s="29"/>
    </row>
    <row r="2311" spans="3:4">
      <c r="C2311" s="29"/>
      <c r="D2311" s="29"/>
    </row>
    <row r="2312" spans="3:4">
      <c r="C2312" s="29"/>
      <c r="D2312" s="29"/>
    </row>
    <row r="2313" spans="3:4">
      <c r="C2313" s="29"/>
      <c r="D2313" s="29"/>
    </row>
    <row r="2314" spans="3:4">
      <c r="C2314" s="29"/>
      <c r="D2314" s="29"/>
    </row>
    <row r="2315" spans="3:4">
      <c r="C2315" s="29"/>
      <c r="D2315" s="29"/>
    </row>
    <row r="2316" spans="3:4">
      <c r="C2316" s="29"/>
      <c r="D2316" s="29"/>
    </row>
    <row r="2317" spans="3:4">
      <c r="C2317" s="29"/>
      <c r="D2317" s="29"/>
    </row>
    <row r="2318" spans="3:4">
      <c r="C2318" s="29"/>
      <c r="D2318" s="29"/>
    </row>
    <row r="2319" spans="3:4">
      <c r="C2319" s="29"/>
      <c r="D2319" s="29"/>
    </row>
    <row r="2320" spans="3:4">
      <c r="C2320" s="29"/>
      <c r="D2320" s="29"/>
    </row>
    <row r="2321" spans="3:4">
      <c r="C2321" s="29"/>
      <c r="D2321" s="29"/>
    </row>
    <row r="2322" spans="3:4">
      <c r="C2322" s="29"/>
      <c r="D2322" s="29"/>
    </row>
    <row r="2323" spans="3:4">
      <c r="C2323" s="29"/>
      <c r="D2323" s="29"/>
    </row>
    <row r="2324" spans="3:4">
      <c r="C2324" s="29"/>
      <c r="D2324" s="29"/>
    </row>
    <row r="2325" spans="3:4">
      <c r="C2325" s="29"/>
      <c r="D2325" s="29"/>
    </row>
    <row r="2326" spans="3:4">
      <c r="C2326" s="29"/>
      <c r="D2326" s="29"/>
    </row>
    <row r="2327" spans="3:4">
      <c r="C2327" s="29"/>
      <c r="D2327" s="29"/>
    </row>
    <row r="2328" spans="3:4">
      <c r="C2328" s="29"/>
      <c r="D2328" s="29"/>
    </row>
    <row r="2329" spans="3:4">
      <c r="C2329" s="29"/>
      <c r="D2329" s="29"/>
    </row>
    <row r="2330" spans="3:4">
      <c r="C2330" s="29"/>
      <c r="D2330" s="29"/>
    </row>
    <row r="2331" spans="3:4">
      <c r="C2331" s="29"/>
      <c r="D2331" s="29"/>
    </row>
    <row r="2332" spans="3:4">
      <c r="C2332" s="29"/>
      <c r="D2332" s="29"/>
    </row>
    <row r="2333" spans="3:4">
      <c r="C2333" s="29"/>
      <c r="D2333" s="29"/>
    </row>
    <row r="2334" spans="3:4">
      <c r="C2334" s="29"/>
      <c r="D2334" s="29"/>
    </row>
    <row r="2335" spans="3:4">
      <c r="C2335" s="29"/>
      <c r="D2335" s="29"/>
    </row>
    <row r="2336" spans="3:4">
      <c r="C2336" s="29"/>
      <c r="D2336" s="29"/>
    </row>
    <row r="2337" spans="3:4">
      <c r="C2337" s="29"/>
      <c r="D2337" s="29"/>
    </row>
    <row r="2338" spans="3:4">
      <c r="C2338" s="29"/>
      <c r="D2338" s="29"/>
    </row>
    <row r="2339" spans="3:4">
      <c r="C2339" s="29"/>
      <c r="D2339" s="29"/>
    </row>
    <row r="2340" spans="3:4">
      <c r="C2340" s="29"/>
      <c r="D2340" s="29"/>
    </row>
    <row r="2341" spans="3:4">
      <c r="C2341" s="29"/>
      <c r="D2341" s="29"/>
    </row>
    <row r="2342" spans="3:4">
      <c r="C2342" s="29"/>
      <c r="D2342" s="29"/>
    </row>
    <row r="2343" spans="3:4">
      <c r="C2343" s="29"/>
      <c r="D2343" s="29"/>
    </row>
    <row r="2344" spans="3:4">
      <c r="C2344" s="29"/>
      <c r="D2344" s="29"/>
    </row>
    <row r="2345" spans="3:4">
      <c r="C2345" s="29"/>
      <c r="D2345" s="29"/>
    </row>
    <row r="2346" spans="3:4">
      <c r="C2346" s="29"/>
      <c r="D2346" s="29"/>
    </row>
    <row r="2347" spans="3:4">
      <c r="C2347" s="29"/>
      <c r="D2347" s="29"/>
    </row>
    <row r="2348" spans="3:4">
      <c r="C2348" s="29"/>
      <c r="D2348" s="29"/>
    </row>
    <row r="2349" spans="3:4">
      <c r="C2349" s="29"/>
      <c r="D2349" s="29"/>
    </row>
    <row r="2350" spans="3:4">
      <c r="C2350" s="29"/>
      <c r="D2350" s="29"/>
    </row>
    <row r="2351" spans="3:4">
      <c r="C2351" s="29"/>
      <c r="D2351" s="29"/>
    </row>
    <row r="2352" spans="3:4">
      <c r="C2352" s="29"/>
      <c r="D2352" s="29"/>
    </row>
    <row r="2353" spans="3:4">
      <c r="C2353" s="29"/>
      <c r="D2353" s="29"/>
    </row>
    <row r="2354" spans="3:4">
      <c r="C2354" s="29"/>
      <c r="D2354" s="29"/>
    </row>
    <row r="2355" spans="3:4">
      <c r="C2355" s="29"/>
      <c r="D2355" s="29"/>
    </row>
    <row r="2356" spans="3:4">
      <c r="C2356" s="29"/>
      <c r="D2356" s="29"/>
    </row>
    <row r="2357" spans="3:4">
      <c r="C2357" s="29"/>
      <c r="D2357" s="29"/>
    </row>
    <row r="2358" spans="3:4">
      <c r="C2358" s="29"/>
      <c r="D2358" s="29"/>
    </row>
    <row r="2359" spans="3:4">
      <c r="C2359" s="29"/>
      <c r="D2359" s="29"/>
    </row>
    <row r="2360" spans="3:4">
      <c r="C2360" s="29"/>
      <c r="D2360" s="29"/>
    </row>
    <row r="2361" spans="3:4">
      <c r="C2361" s="29"/>
      <c r="D2361" s="29"/>
    </row>
    <row r="2362" spans="3:4">
      <c r="C2362" s="29"/>
      <c r="D2362" s="29"/>
    </row>
    <row r="2363" spans="3:4">
      <c r="C2363" s="29"/>
      <c r="D2363" s="29"/>
    </row>
    <row r="2364" spans="3:4">
      <c r="C2364" s="29"/>
      <c r="D2364" s="29"/>
    </row>
    <row r="2365" spans="3:4">
      <c r="C2365" s="29"/>
      <c r="D2365" s="29"/>
    </row>
    <row r="2366" spans="3:4">
      <c r="C2366" s="29"/>
      <c r="D2366" s="29"/>
    </row>
    <row r="2367" spans="3:4">
      <c r="C2367" s="29"/>
      <c r="D2367" s="29"/>
    </row>
    <row r="2368" spans="3:4">
      <c r="C2368" s="29"/>
      <c r="D2368" s="29"/>
    </row>
    <row r="2369" spans="3:4">
      <c r="C2369" s="29"/>
      <c r="D2369" s="29"/>
    </row>
    <row r="2370" spans="3:4">
      <c r="C2370" s="29"/>
      <c r="D2370" s="29"/>
    </row>
    <row r="2371" spans="3:4">
      <c r="C2371" s="29"/>
      <c r="D2371" s="29"/>
    </row>
    <row r="2372" spans="3:4">
      <c r="C2372" s="29"/>
      <c r="D2372" s="29"/>
    </row>
    <row r="2373" spans="3:4">
      <c r="C2373" s="29"/>
      <c r="D2373" s="29"/>
    </row>
    <row r="2374" spans="3:4">
      <c r="C2374" s="29"/>
      <c r="D2374" s="29"/>
    </row>
    <row r="2375" spans="3:4">
      <c r="C2375" s="29"/>
      <c r="D2375" s="29"/>
    </row>
    <row r="2376" spans="3:4">
      <c r="C2376" s="29"/>
      <c r="D2376" s="29"/>
    </row>
    <row r="2377" spans="3:4">
      <c r="C2377" s="29"/>
      <c r="D2377" s="29"/>
    </row>
    <row r="2378" spans="3:4">
      <c r="C2378" s="29"/>
      <c r="D2378" s="29"/>
    </row>
    <row r="2379" spans="3:4">
      <c r="C2379" s="29"/>
      <c r="D2379" s="29"/>
    </row>
    <row r="2380" spans="3:4">
      <c r="C2380" s="29"/>
      <c r="D2380" s="29"/>
    </row>
    <row r="2381" spans="3:4">
      <c r="C2381" s="29"/>
      <c r="D2381" s="29"/>
    </row>
    <row r="2382" spans="3:4">
      <c r="C2382" s="29"/>
      <c r="D2382" s="29"/>
    </row>
    <row r="2383" spans="3:4">
      <c r="C2383" s="29"/>
      <c r="D2383" s="29"/>
    </row>
    <row r="2384" spans="3:4">
      <c r="C2384" s="29"/>
      <c r="D2384" s="29"/>
    </row>
    <row r="2385" spans="3:4">
      <c r="C2385" s="29"/>
      <c r="D2385" s="29"/>
    </row>
    <row r="2386" spans="3:4">
      <c r="C2386" s="29"/>
      <c r="D2386" s="29"/>
    </row>
    <row r="2387" spans="3:4">
      <c r="C2387" s="29"/>
      <c r="D2387" s="29"/>
    </row>
    <row r="2388" spans="3:4">
      <c r="C2388" s="29"/>
      <c r="D2388" s="29"/>
    </row>
    <row r="2389" spans="3:4">
      <c r="C2389" s="29"/>
      <c r="D2389" s="29"/>
    </row>
    <row r="2390" spans="3:4">
      <c r="C2390" s="29"/>
      <c r="D2390" s="29"/>
    </row>
    <row r="2391" spans="3:4">
      <c r="C2391" s="29"/>
      <c r="D2391" s="29"/>
    </row>
    <row r="2392" spans="3:4">
      <c r="C2392" s="29"/>
      <c r="D2392" s="29"/>
    </row>
    <row r="2393" spans="3:4">
      <c r="C2393" s="29"/>
      <c r="D2393" s="29"/>
    </row>
    <row r="2394" spans="3:4">
      <c r="C2394" s="29"/>
      <c r="D2394" s="29"/>
    </row>
    <row r="2395" spans="3:4">
      <c r="C2395" s="29"/>
      <c r="D2395" s="29"/>
    </row>
    <row r="2396" spans="3:4">
      <c r="C2396" s="29"/>
      <c r="D2396" s="29"/>
    </row>
    <row r="2397" spans="3:4">
      <c r="C2397" s="29"/>
      <c r="D2397" s="29"/>
    </row>
    <row r="2398" spans="3:4">
      <c r="C2398" s="29"/>
      <c r="D2398" s="29"/>
    </row>
    <row r="2399" spans="3:4">
      <c r="C2399" s="29"/>
      <c r="D2399" s="29"/>
    </row>
    <row r="2400" spans="3:4">
      <c r="C2400" s="29"/>
      <c r="D2400" s="29"/>
    </row>
    <row r="2401" spans="3:4">
      <c r="C2401" s="29"/>
      <c r="D2401" s="29"/>
    </row>
    <row r="2402" spans="3:4">
      <c r="C2402" s="29"/>
      <c r="D2402" s="29"/>
    </row>
    <row r="2403" spans="3:4">
      <c r="C2403" s="29"/>
      <c r="D2403" s="29"/>
    </row>
    <row r="2404" spans="3:4">
      <c r="C2404" s="29"/>
      <c r="D2404" s="29"/>
    </row>
    <row r="2405" spans="3:4">
      <c r="C2405" s="29"/>
      <c r="D2405" s="29"/>
    </row>
    <row r="2406" spans="3:4">
      <c r="C2406" s="29"/>
      <c r="D2406" s="29"/>
    </row>
    <row r="2407" spans="3:4">
      <c r="C2407" s="29"/>
      <c r="D2407" s="29"/>
    </row>
    <row r="2408" spans="3:4">
      <c r="C2408" s="29"/>
      <c r="D2408" s="29"/>
    </row>
    <row r="2409" spans="3:4">
      <c r="C2409" s="29"/>
      <c r="D2409" s="29"/>
    </row>
    <row r="2410" spans="3:4">
      <c r="C2410" s="29"/>
      <c r="D2410" s="29"/>
    </row>
    <row r="2411" spans="3:4">
      <c r="C2411" s="29"/>
      <c r="D2411" s="29"/>
    </row>
    <row r="2412" spans="3:4">
      <c r="C2412" s="29"/>
      <c r="D2412" s="29"/>
    </row>
    <row r="2413" spans="3:4">
      <c r="C2413" s="29"/>
      <c r="D2413" s="29"/>
    </row>
    <row r="2414" spans="3:4">
      <c r="C2414" s="29"/>
      <c r="D2414" s="29"/>
    </row>
    <row r="2415" spans="3:4">
      <c r="C2415" s="29"/>
      <c r="D2415" s="29"/>
    </row>
    <row r="2416" spans="3:4">
      <c r="C2416" s="29"/>
      <c r="D2416" s="29"/>
    </row>
    <row r="2417" spans="3:4">
      <c r="C2417" s="29"/>
      <c r="D2417" s="29"/>
    </row>
    <row r="2418" spans="3:4">
      <c r="C2418" s="29"/>
      <c r="D2418" s="29"/>
    </row>
    <row r="2419" spans="3:4">
      <c r="C2419" s="29"/>
      <c r="D2419" s="29"/>
    </row>
    <row r="2420" spans="3:4">
      <c r="C2420" s="29"/>
      <c r="D2420" s="29"/>
    </row>
    <row r="2421" spans="3:4">
      <c r="C2421" s="29"/>
      <c r="D2421" s="29"/>
    </row>
    <row r="2422" spans="3:4">
      <c r="C2422" s="29"/>
      <c r="D2422" s="29"/>
    </row>
    <row r="2423" spans="3:4">
      <c r="C2423" s="29"/>
      <c r="D2423" s="29"/>
    </row>
    <row r="2424" spans="3:4">
      <c r="C2424" s="29"/>
      <c r="D2424" s="29"/>
    </row>
    <row r="2425" spans="3:4">
      <c r="C2425" s="29"/>
      <c r="D2425" s="29"/>
    </row>
    <row r="2426" spans="3:4">
      <c r="C2426" s="29"/>
      <c r="D2426" s="29"/>
    </row>
    <row r="2427" spans="3:4">
      <c r="C2427" s="29"/>
      <c r="D2427" s="29"/>
    </row>
    <row r="2428" spans="3:4">
      <c r="C2428" s="29"/>
      <c r="D2428" s="29"/>
    </row>
    <row r="2429" spans="3:4">
      <c r="C2429" s="29"/>
      <c r="D2429" s="29"/>
    </row>
    <row r="2430" spans="3:4">
      <c r="C2430" s="29"/>
      <c r="D2430" s="29"/>
    </row>
    <row r="2431" spans="3:4">
      <c r="C2431" s="29"/>
      <c r="D2431" s="29"/>
    </row>
    <row r="2432" spans="3:4">
      <c r="C2432" s="29"/>
      <c r="D2432" s="29"/>
    </row>
    <row r="2433" spans="3:4">
      <c r="C2433" s="29"/>
      <c r="D2433" s="29"/>
    </row>
    <row r="2434" spans="3:4">
      <c r="C2434" s="29"/>
      <c r="D2434" s="29"/>
    </row>
    <row r="2435" spans="3:4">
      <c r="C2435" s="29"/>
      <c r="D2435" s="29"/>
    </row>
    <row r="2436" spans="3:4">
      <c r="C2436" s="29"/>
      <c r="D2436" s="29"/>
    </row>
    <row r="2437" spans="3:4">
      <c r="C2437" s="29"/>
      <c r="D2437" s="29"/>
    </row>
    <row r="2438" spans="3:4">
      <c r="C2438" s="29"/>
      <c r="D2438" s="29"/>
    </row>
    <row r="2439" spans="3:4">
      <c r="C2439" s="29"/>
      <c r="D2439" s="29"/>
    </row>
    <row r="2440" spans="3:4">
      <c r="C2440" s="29"/>
      <c r="D2440" s="29"/>
    </row>
    <row r="2441" spans="3:4">
      <c r="C2441" s="29"/>
      <c r="D2441" s="29"/>
    </row>
    <row r="2442" spans="3:4">
      <c r="C2442" s="29"/>
      <c r="D2442" s="29"/>
    </row>
    <row r="2443" spans="3:4">
      <c r="C2443" s="29"/>
      <c r="D2443" s="29"/>
    </row>
    <row r="2444" spans="3:4">
      <c r="C2444" s="29"/>
      <c r="D2444" s="29"/>
    </row>
    <row r="2445" spans="3:4">
      <c r="C2445" s="29"/>
      <c r="D2445" s="29"/>
    </row>
    <row r="2446" spans="3:4">
      <c r="C2446" s="29"/>
      <c r="D2446" s="29"/>
    </row>
    <row r="2447" spans="3:4">
      <c r="C2447" s="29"/>
      <c r="D2447" s="29"/>
    </row>
    <row r="2448" spans="3:4">
      <c r="C2448" s="29"/>
      <c r="D2448" s="29"/>
    </row>
    <row r="2449" spans="3:4">
      <c r="C2449" s="29"/>
      <c r="D2449" s="29"/>
    </row>
    <row r="2450" spans="3:4">
      <c r="C2450" s="29"/>
      <c r="D2450" s="29"/>
    </row>
    <row r="2451" spans="3:4">
      <c r="C2451" s="29"/>
      <c r="D2451" s="29"/>
    </row>
    <row r="2452" spans="3:4">
      <c r="C2452" s="29"/>
      <c r="D2452" s="29"/>
    </row>
    <row r="2453" spans="3:4">
      <c r="C2453" s="29"/>
      <c r="D2453" s="29"/>
    </row>
    <row r="2454" spans="3:4">
      <c r="C2454" s="29"/>
      <c r="D2454" s="29"/>
    </row>
    <row r="2455" spans="3:4">
      <c r="C2455" s="29"/>
      <c r="D2455" s="29"/>
    </row>
    <row r="2456" spans="3:4">
      <c r="C2456" s="29"/>
      <c r="D2456" s="29"/>
    </row>
    <row r="2457" spans="3:4">
      <c r="C2457" s="29"/>
      <c r="D2457" s="29"/>
    </row>
    <row r="2458" spans="3:4">
      <c r="C2458" s="29"/>
      <c r="D2458" s="29"/>
    </row>
    <row r="2459" spans="3:4">
      <c r="C2459" s="29"/>
      <c r="D2459" s="29"/>
    </row>
    <row r="2460" spans="3:4">
      <c r="C2460" s="29"/>
      <c r="D2460" s="29"/>
    </row>
    <row r="2461" spans="3:4">
      <c r="C2461" s="29"/>
      <c r="D2461" s="29"/>
    </row>
    <row r="2462" spans="3:4">
      <c r="C2462" s="29"/>
      <c r="D2462" s="29"/>
    </row>
    <row r="2463" spans="3:4">
      <c r="C2463" s="29"/>
      <c r="D2463" s="29"/>
    </row>
    <row r="2464" spans="3:4">
      <c r="C2464" s="29"/>
      <c r="D2464" s="29"/>
    </row>
    <row r="2465" spans="3:4">
      <c r="C2465" s="29"/>
      <c r="D2465" s="29"/>
    </row>
    <row r="2466" spans="3:4">
      <c r="C2466" s="29"/>
      <c r="D2466" s="29"/>
    </row>
    <row r="2467" spans="3:4">
      <c r="C2467" s="29"/>
      <c r="D2467" s="29"/>
    </row>
    <row r="2468" spans="3:4">
      <c r="C2468" s="29"/>
      <c r="D2468" s="29"/>
    </row>
    <row r="2469" spans="3:4">
      <c r="C2469" s="29"/>
      <c r="D2469" s="29"/>
    </row>
    <row r="2470" spans="3:4">
      <c r="C2470" s="29"/>
      <c r="D2470" s="29"/>
    </row>
    <row r="2471" spans="3:4">
      <c r="C2471" s="29"/>
      <c r="D2471" s="29"/>
    </row>
    <row r="2472" spans="3:4">
      <c r="C2472" s="29"/>
      <c r="D2472" s="29"/>
    </row>
    <row r="2473" spans="3:4">
      <c r="C2473" s="29"/>
      <c r="D2473" s="29"/>
    </row>
    <row r="2474" spans="3:4">
      <c r="C2474" s="29"/>
      <c r="D2474" s="29"/>
    </row>
    <row r="2475" spans="3:4">
      <c r="C2475" s="29"/>
      <c r="D2475" s="29"/>
    </row>
    <row r="2476" spans="3:4">
      <c r="C2476" s="29"/>
      <c r="D2476" s="29"/>
    </row>
    <row r="2477" spans="3:4">
      <c r="C2477" s="29"/>
      <c r="D2477" s="29"/>
    </row>
    <row r="2478" spans="3:4">
      <c r="C2478" s="29"/>
      <c r="D2478" s="29"/>
    </row>
    <row r="2479" spans="3:4">
      <c r="C2479" s="29"/>
      <c r="D2479" s="29"/>
    </row>
    <row r="2480" spans="3:4">
      <c r="C2480" s="29"/>
      <c r="D2480" s="29"/>
    </row>
    <row r="2481" spans="3:4">
      <c r="C2481" s="29"/>
      <c r="D2481" s="29"/>
    </row>
    <row r="2482" spans="3:4">
      <c r="C2482" s="29"/>
      <c r="D2482" s="29"/>
    </row>
    <row r="2483" spans="3:4">
      <c r="C2483" s="29"/>
      <c r="D2483" s="29"/>
    </row>
    <row r="2484" spans="3:4">
      <c r="C2484" s="29"/>
      <c r="D2484" s="29"/>
    </row>
    <row r="2485" spans="3:4">
      <c r="C2485" s="29"/>
      <c r="D2485" s="29"/>
    </row>
    <row r="2486" spans="3:4">
      <c r="C2486" s="29"/>
      <c r="D2486" s="29"/>
    </row>
    <row r="2487" spans="3:4">
      <c r="C2487" s="29"/>
      <c r="D2487" s="29"/>
    </row>
    <row r="2488" spans="3:4">
      <c r="C2488" s="29"/>
      <c r="D2488" s="29"/>
    </row>
    <row r="2489" spans="3:4">
      <c r="C2489" s="29"/>
      <c r="D2489" s="29"/>
    </row>
    <row r="2490" spans="3:4">
      <c r="C2490" s="29"/>
      <c r="D2490" s="29"/>
    </row>
    <row r="2491" spans="3:4">
      <c r="C2491" s="29"/>
      <c r="D2491" s="29"/>
    </row>
    <row r="2492" spans="3:4">
      <c r="C2492" s="29"/>
      <c r="D2492" s="29"/>
    </row>
    <row r="2493" spans="3:4">
      <c r="C2493" s="29"/>
      <c r="D2493" s="29"/>
    </row>
    <row r="2494" spans="3:4">
      <c r="C2494" s="29"/>
      <c r="D2494" s="29"/>
    </row>
    <row r="2495" spans="3:4">
      <c r="C2495" s="29"/>
      <c r="D2495" s="29"/>
    </row>
    <row r="2496" spans="3:4">
      <c r="C2496" s="29"/>
      <c r="D2496" s="29"/>
    </row>
    <row r="2497" spans="3:4">
      <c r="C2497" s="29"/>
      <c r="D2497" s="29"/>
    </row>
    <row r="2498" spans="3:4">
      <c r="C2498" s="29"/>
      <c r="D2498" s="29"/>
    </row>
    <row r="2499" spans="3:4">
      <c r="C2499" s="29"/>
      <c r="D2499" s="29"/>
    </row>
    <row r="2500" spans="3:4">
      <c r="C2500" s="29"/>
      <c r="D2500" s="29"/>
    </row>
    <row r="2501" spans="3:4">
      <c r="C2501" s="29"/>
      <c r="D2501" s="29"/>
    </row>
    <row r="2502" spans="3:4">
      <c r="C2502" s="29"/>
      <c r="D2502" s="29"/>
    </row>
    <row r="2503" spans="3:4">
      <c r="C2503" s="29"/>
      <c r="D2503" s="29"/>
    </row>
    <row r="2504" spans="3:4">
      <c r="C2504" s="29"/>
      <c r="D2504" s="29"/>
    </row>
    <row r="2505" spans="3:4">
      <c r="C2505" s="29"/>
      <c r="D2505" s="29"/>
    </row>
    <row r="2506" spans="3:4">
      <c r="C2506" s="29"/>
      <c r="D2506" s="29"/>
    </row>
    <row r="2507" spans="3:4">
      <c r="C2507" s="29"/>
      <c r="D2507" s="29"/>
    </row>
    <row r="2508" spans="3:4">
      <c r="C2508" s="29"/>
      <c r="D2508" s="29"/>
    </row>
    <row r="2509" spans="3:4">
      <c r="C2509" s="29"/>
      <c r="D2509" s="29"/>
    </row>
    <row r="2510" spans="3:4">
      <c r="C2510" s="29"/>
      <c r="D2510" s="29"/>
    </row>
    <row r="2511" spans="3:4">
      <c r="C2511" s="29"/>
      <c r="D2511" s="29"/>
    </row>
    <row r="2512" spans="3:4">
      <c r="C2512" s="29"/>
      <c r="D2512" s="29"/>
    </row>
    <row r="2513" spans="3:4">
      <c r="C2513" s="29"/>
      <c r="D2513" s="29"/>
    </row>
    <row r="2514" spans="3:4">
      <c r="C2514" s="29"/>
      <c r="D2514" s="29"/>
    </row>
    <row r="2515" spans="3:4">
      <c r="C2515" s="29"/>
      <c r="D2515" s="29"/>
    </row>
    <row r="2516" spans="3:4">
      <c r="C2516" s="29"/>
      <c r="D2516" s="29"/>
    </row>
    <row r="2517" spans="3:4">
      <c r="C2517" s="29"/>
      <c r="D2517" s="29"/>
    </row>
    <row r="2518" spans="3:4">
      <c r="C2518" s="29"/>
      <c r="D2518" s="29"/>
    </row>
    <row r="2519" spans="3:4">
      <c r="C2519" s="29"/>
      <c r="D2519" s="29"/>
    </row>
    <row r="2520" spans="3:4">
      <c r="C2520" s="29"/>
      <c r="D2520" s="29"/>
    </row>
    <row r="2521" spans="3:4">
      <c r="C2521" s="29"/>
      <c r="D2521" s="29"/>
    </row>
    <row r="2522" spans="3:4">
      <c r="C2522" s="29"/>
      <c r="D2522" s="29"/>
    </row>
    <row r="2523" spans="3:4">
      <c r="C2523" s="29"/>
      <c r="D2523" s="29"/>
    </row>
    <row r="2524" spans="3:4">
      <c r="C2524" s="29"/>
      <c r="D2524" s="29"/>
    </row>
    <row r="2525" spans="3:4">
      <c r="C2525" s="29"/>
      <c r="D2525" s="29"/>
    </row>
    <row r="2526" spans="3:4">
      <c r="C2526" s="29"/>
      <c r="D2526" s="29"/>
    </row>
    <row r="2527" spans="3:4">
      <c r="C2527" s="29"/>
      <c r="D2527" s="29"/>
    </row>
    <row r="2528" spans="3:4">
      <c r="C2528" s="29"/>
      <c r="D2528" s="29"/>
    </row>
    <row r="2529" spans="3:4">
      <c r="C2529" s="29"/>
      <c r="D2529" s="29"/>
    </row>
    <row r="2530" spans="3:4">
      <c r="C2530" s="29"/>
      <c r="D2530" s="29"/>
    </row>
    <row r="2531" spans="3:4">
      <c r="C2531" s="29"/>
      <c r="D2531" s="29"/>
    </row>
    <row r="2532" spans="3:4">
      <c r="C2532" s="29"/>
      <c r="D2532" s="29"/>
    </row>
    <row r="2533" spans="3:4">
      <c r="C2533" s="29"/>
      <c r="D2533" s="29"/>
    </row>
    <row r="2534" spans="3:4">
      <c r="C2534" s="29"/>
      <c r="D2534" s="29"/>
    </row>
    <row r="2535" spans="3:4">
      <c r="C2535" s="29"/>
      <c r="D2535" s="29"/>
    </row>
    <row r="2536" spans="3:4">
      <c r="C2536" s="29"/>
      <c r="D2536" s="29"/>
    </row>
    <row r="2537" spans="3:4">
      <c r="C2537" s="29"/>
      <c r="D2537" s="29"/>
    </row>
    <row r="2538" spans="3:4">
      <c r="C2538" s="29"/>
      <c r="D2538" s="29"/>
    </row>
    <row r="2539" spans="3:4">
      <c r="C2539" s="29"/>
      <c r="D2539" s="29"/>
    </row>
    <row r="2540" spans="3:4">
      <c r="C2540" s="29"/>
      <c r="D2540" s="29"/>
    </row>
    <row r="2541" spans="3:4">
      <c r="C2541" s="29"/>
      <c r="D2541" s="29"/>
    </row>
    <row r="2542" spans="3:4">
      <c r="C2542" s="29"/>
      <c r="D2542" s="29"/>
    </row>
    <row r="2543" spans="3:4">
      <c r="C2543" s="29"/>
      <c r="D2543" s="29"/>
    </row>
    <row r="2544" spans="3:4">
      <c r="C2544" s="29"/>
      <c r="D2544" s="29"/>
    </row>
    <row r="2545" spans="3:4">
      <c r="C2545" s="29"/>
      <c r="D2545" s="29"/>
    </row>
    <row r="2546" spans="3:4">
      <c r="C2546" s="29"/>
      <c r="D2546" s="29"/>
    </row>
    <row r="2547" spans="3:4">
      <c r="C2547" s="29"/>
      <c r="D2547" s="29"/>
    </row>
    <row r="2548" spans="3:4">
      <c r="C2548" s="29"/>
      <c r="D2548" s="29"/>
    </row>
    <row r="2549" spans="3:4">
      <c r="C2549" s="29"/>
      <c r="D2549" s="29"/>
    </row>
    <row r="2550" spans="3:4">
      <c r="C2550" s="29"/>
      <c r="D2550" s="29"/>
    </row>
    <row r="2551" spans="3:4">
      <c r="C2551" s="29"/>
      <c r="D2551" s="29"/>
    </row>
    <row r="2552" spans="3:4">
      <c r="C2552" s="29"/>
      <c r="D2552" s="29"/>
    </row>
    <row r="2553" spans="3:4">
      <c r="C2553" s="29"/>
      <c r="D2553" s="29"/>
    </row>
    <row r="2554" spans="3:4">
      <c r="C2554" s="29"/>
      <c r="D2554" s="29"/>
    </row>
    <row r="2555" spans="3:4">
      <c r="C2555" s="29"/>
      <c r="D2555" s="29"/>
    </row>
    <row r="2556" spans="3:4">
      <c r="C2556" s="29"/>
      <c r="D2556" s="29"/>
    </row>
    <row r="2557" spans="3:4">
      <c r="C2557" s="29"/>
      <c r="D2557" s="29"/>
    </row>
    <row r="2558" spans="3:4">
      <c r="C2558" s="29"/>
      <c r="D2558" s="29"/>
    </row>
    <row r="2559" spans="3:4">
      <c r="C2559" s="29"/>
      <c r="D2559" s="29"/>
    </row>
    <row r="2560" spans="3:4">
      <c r="C2560" s="29"/>
      <c r="D2560" s="29"/>
    </row>
    <row r="2561" spans="3:4">
      <c r="C2561" s="29"/>
      <c r="D2561" s="29"/>
    </row>
    <row r="2562" spans="3:4">
      <c r="C2562" s="29"/>
      <c r="D2562" s="29"/>
    </row>
    <row r="2563" spans="3:4">
      <c r="C2563" s="29"/>
      <c r="D2563" s="29"/>
    </row>
    <row r="2564" spans="3:4">
      <c r="C2564" s="29"/>
      <c r="D2564" s="29"/>
    </row>
    <row r="2565" spans="3:4">
      <c r="C2565" s="29"/>
      <c r="D2565" s="29"/>
    </row>
    <row r="2566" spans="3:4">
      <c r="C2566" s="29"/>
      <c r="D2566" s="29"/>
    </row>
    <row r="2567" spans="3:4">
      <c r="C2567" s="29"/>
      <c r="D2567" s="29"/>
    </row>
    <row r="2568" spans="3:4">
      <c r="C2568" s="29"/>
      <c r="D2568" s="29"/>
    </row>
    <row r="2569" spans="3:4">
      <c r="C2569" s="29"/>
      <c r="D2569" s="29"/>
    </row>
    <row r="2570" spans="3:4">
      <c r="C2570" s="29"/>
      <c r="D2570" s="29"/>
    </row>
    <row r="2571" spans="3:4">
      <c r="C2571" s="29"/>
      <c r="D2571" s="29"/>
    </row>
    <row r="2572" spans="3:4">
      <c r="C2572" s="29"/>
      <c r="D2572" s="29"/>
    </row>
    <row r="2573" spans="3:4">
      <c r="C2573" s="29"/>
      <c r="D2573" s="29"/>
    </row>
    <row r="2574" spans="3:4">
      <c r="C2574" s="29"/>
      <c r="D2574" s="29"/>
    </row>
    <row r="2575" spans="3:4">
      <c r="C2575" s="29"/>
      <c r="D2575" s="29"/>
    </row>
    <row r="2576" spans="3:4">
      <c r="C2576" s="29"/>
      <c r="D2576" s="29"/>
    </row>
    <row r="2577" spans="3:4">
      <c r="C2577" s="29"/>
      <c r="D2577" s="29"/>
    </row>
    <row r="2578" spans="3:4">
      <c r="C2578" s="29"/>
      <c r="D2578" s="29"/>
    </row>
    <row r="2579" spans="3:4">
      <c r="C2579" s="29"/>
      <c r="D2579" s="29"/>
    </row>
    <row r="2580" spans="3:4">
      <c r="C2580" s="29"/>
      <c r="D2580" s="29"/>
    </row>
    <row r="2581" spans="3:4">
      <c r="C2581" s="29"/>
      <c r="D2581" s="29"/>
    </row>
    <row r="2582" spans="3:4">
      <c r="C2582" s="29"/>
      <c r="D2582" s="29"/>
    </row>
    <row r="2583" spans="3:4">
      <c r="C2583" s="29"/>
      <c r="D2583" s="29"/>
    </row>
    <row r="2584" spans="3:4">
      <c r="C2584" s="29"/>
      <c r="D2584" s="29"/>
    </row>
    <row r="2585" spans="3:4">
      <c r="C2585" s="29"/>
      <c r="D2585" s="29"/>
    </row>
    <row r="2586" spans="3:4">
      <c r="C2586" s="29"/>
      <c r="D2586" s="29"/>
    </row>
    <row r="2587" spans="3:4">
      <c r="C2587" s="29"/>
      <c r="D2587" s="29"/>
    </row>
    <row r="2588" spans="3:4">
      <c r="C2588" s="29"/>
      <c r="D2588" s="29"/>
    </row>
    <row r="2589" spans="3:4">
      <c r="C2589" s="29"/>
      <c r="D2589" s="29"/>
    </row>
    <row r="2590" spans="3:4">
      <c r="C2590" s="29"/>
      <c r="D2590" s="29"/>
    </row>
    <row r="2591" spans="3:4">
      <c r="C2591" s="29"/>
      <c r="D2591" s="29"/>
    </row>
    <row r="2592" spans="3:4">
      <c r="C2592" s="29"/>
      <c r="D2592" s="29"/>
    </row>
    <row r="2593" spans="3:4">
      <c r="C2593" s="29"/>
      <c r="D2593" s="29"/>
    </row>
    <row r="2594" spans="3:4">
      <c r="C2594" s="29"/>
      <c r="D2594" s="29"/>
    </row>
    <row r="2595" spans="3:4">
      <c r="C2595" s="29"/>
      <c r="D2595" s="29"/>
    </row>
    <row r="2596" spans="3:4">
      <c r="C2596" s="29"/>
      <c r="D2596" s="29"/>
    </row>
    <row r="2597" spans="3:4">
      <c r="C2597" s="29"/>
      <c r="D2597" s="29"/>
    </row>
    <row r="2598" spans="3:4">
      <c r="C2598" s="29"/>
      <c r="D2598" s="29"/>
    </row>
    <row r="2599" spans="3:4">
      <c r="C2599" s="29"/>
      <c r="D2599" s="29"/>
    </row>
    <row r="2600" spans="3:4">
      <c r="C2600" s="29"/>
      <c r="D2600" s="29"/>
    </row>
    <row r="2601" spans="3:4">
      <c r="C2601" s="29"/>
      <c r="D2601" s="29"/>
    </row>
    <row r="2602" spans="3:4">
      <c r="C2602" s="29"/>
      <c r="D2602" s="29"/>
    </row>
    <row r="2603" spans="3:4">
      <c r="C2603" s="29"/>
      <c r="D2603" s="29"/>
    </row>
    <row r="2604" spans="3:4">
      <c r="C2604" s="29"/>
      <c r="D2604" s="29"/>
    </row>
    <row r="2605" spans="3:4">
      <c r="C2605" s="29"/>
      <c r="D2605" s="29"/>
    </row>
    <row r="2606" spans="3:4">
      <c r="C2606" s="29"/>
      <c r="D2606" s="29"/>
    </row>
    <row r="2607" spans="3:4">
      <c r="C2607" s="29"/>
      <c r="D2607" s="29"/>
    </row>
    <row r="2608" spans="3:4">
      <c r="C2608" s="29"/>
      <c r="D2608" s="29"/>
    </row>
    <row r="2609" spans="3:4">
      <c r="C2609" s="29"/>
      <c r="D2609" s="29"/>
    </row>
    <row r="2610" spans="3:4">
      <c r="C2610" s="29"/>
      <c r="D2610" s="29"/>
    </row>
    <row r="2611" spans="3:4">
      <c r="C2611" s="29"/>
      <c r="D2611" s="29"/>
    </row>
    <row r="2612" spans="3:4">
      <c r="C2612" s="29"/>
      <c r="D2612" s="29"/>
    </row>
    <row r="2613" spans="3:4">
      <c r="C2613" s="29"/>
      <c r="D2613" s="29"/>
    </row>
    <row r="2614" spans="3:4">
      <c r="C2614" s="29"/>
      <c r="D2614" s="29"/>
    </row>
    <row r="2615" spans="3:4">
      <c r="C2615" s="29"/>
      <c r="D2615" s="29"/>
    </row>
    <row r="2616" spans="3:4">
      <c r="C2616" s="29"/>
      <c r="D2616" s="29"/>
    </row>
    <row r="2617" spans="3:4">
      <c r="C2617" s="29"/>
      <c r="D2617" s="29"/>
    </row>
    <row r="2618" spans="3:4">
      <c r="C2618" s="29"/>
      <c r="D2618" s="29"/>
    </row>
    <row r="2619" spans="3:4">
      <c r="C2619" s="29"/>
      <c r="D2619" s="29"/>
    </row>
    <row r="2620" spans="3:4">
      <c r="C2620" s="29"/>
      <c r="D2620" s="29"/>
    </row>
    <row r="2621" spans="3:4">
      <c r="C2621" s="29"/>
      <c r="D2621" s="29"/>
    </row>
    <row r="2622" spans="3:4">
      <c r="C2622" s="29"/>
      <c r="D2622" s="29"/>
    </row>
    <row r="2623" spans="3:4">
      <c r="C2623" s="29"/>
      <c r="D2623" s="29"/>
    </row>
    <row r="2624" spans="3:4">
      <c r="C2624" s="29"/>
      <c r="D2624" s="29"/>
    </row>
    <row r="2625" spans="3:4">
      <c r="C2625" s="29"/>
      <c r="D2625" s="29"/>
    </row>
    <row r="2626" spans="3:4">
      <c r="C2626" s="29"/>
      <c r="D2626" s="29"/>
    </row>
    <row r="2627" spans="3:4">
      <c r="C2627" s="29"/>
      <c r="D2627" s="29"/>
    </row>
    <row r="2628" spans="3:4">
      <c r="C2628" s="29"/>
      <c r="D2628" s="29"/>
    </row>
    <row r="2629" spans="3:4">
      <c r="C2629" s="29"/>
      <c r="D2629" s="29"/>
    </row>
    <row r="2630" spans="3:4">
      <c r="C2630" s="29"/>
      <c r="D2630" s="29"/>
    </row>
    <row r="2631" spans="3:4">
      <c r="C2631" s="29"/>
      <c r="D2631" s="29"/>
    </row>
    <row r="2632" spans="3:4">
      <c r="C2632" s="29"/>
      <c r="D2632" s="29"/>
    </row>
    <row r="2633" spans="3:4">
      <c r="C2633" s="29"/>
      <c r="D2633" s="29"/>
    </row>
    <row r="2634" spans="3:4">
      <c r="C2634" s="29"/>
      <c r="D2634" s="29"/>
    </row>
    <row r="2635" spans="3:4">
      <c r="C2635" s="29"/>
      <c r="D2635" s="29"/>
    </row>
    <row r="2636" spans="3:4">
      <c r="C2636" s="29"/>
      <c r="D2636" s="29"/>
    </row>
    <row r="2637" spans="3:4">
      <c r="C2637" s="29"/>
      <c r="D2637" s="29"/>
    </row>
    <row r="2638" spans="3:4">
      <c r="C2638" s="29"/>
      <c r="D2638" s="29"/>
    </row>
    <row r="2639" spans="3:4">
      <c r="C2639" s="29"/>
      <c r="D2639" s="29"/>
    </row>
    <row r="2640" spans="3:4">
      <c r="C2640" s="29"/>
      <c r="D2640" s="29"/>
    </row>
    <row r="2641" spans="3:4">
      <c r="C2641" s="29"/>
      <c r="D2641" s="29"/>
    </row>
    <row r="2642" spans="3:4">
      <c r="C2642" s="29"/>
      <c r="D2642" s="29"/>
    </row>
    <row r="2643" spans="3:4">
      <c r="C2643" s="29"/>
      <c r="D2643" s="29"/>
    </row>
    <row r="2644" spans="3:4">
      <c r="C2644" s="29"/>
      <c r="D2644" s="29"/>
    </row>
    <row r="2645" spans="3:4">
      <c r="C2645" s="29"/>
      <c r="D2645" s="29"/>
    </row>
    <row r="2646" spans="3:4">
      <c r="C2646" s="29"/>
      <c r="D2646" s="29"/>
    </row>
    <row r="2647" spans="3:4">
      <c r="C2647" s="29"/>
      <c r="D2647" s="29"/>
    </row>
    <row r="2648" spans="3:4">
      <c r="C2648" s="29"/>
      <c r="D2648" s="29"/>
    </row>
    <row r="2649" spans="3:4">
      <c r="C2649" s="29"/>
      <c r="D2649" s="29"/>
    </row>
    <row r="2650" spans="3:4">
      <c r="C2650" s="29"/>
      <c r="D2650" s="29"/>
    </row>
    <row r="2651" spans="3:4">
      <c r="C2651" s="29"/>
      <c r="D2651" s="29"/>
    </row>
    <row r="2652" spans="3:4">
      <c r="C2652" s="29"/>
      <c r="D2652" s="29"/>
    </row>
    <row r="2653" spans="3:4">
      <c r="C2653" s="29"/>
      <c r="D2653" s="29"/>
    </row>
    <row r="2654" spans="3:4">
      <c r="C2654" s="29"/>
      <c r="D2654" s="29"/>
    </row>
    <row r="2655" spans="3:4">
      <c r="C2655" s="29"/>
      <c r="D2655" s="29"/>
    </row>
    <row r="2656" spans="3:4">
      <c r="C2656" s="29"/>
      <c r="D2656" s="29"/>
    </row>
    <row r="2657" spans="3:4">
      <c r="C2657" s="29"/>
      <c r="D2657" s="29"/>
    </row>
    <row r="2658" spans="3:4">
      <c r="C2658" s="29"/>
      <c r="D2658" s="29"/>
    </row>
    <row r="2659" spans="3:4">
      <c r="C2659" s="29"/>
      <c r="D2659" s="29"/>
    </row>
    <row r="2660" spans="3:4">
      <c r="C2660" s="29"/>
      <c r="D2660" s="29"/>
    </row>
    <row r="2661" spans="3:4">
      <c r="C2661" s="29"/>
      <c r="D2661" s="29"/>
    </row>
    <row r="2662" spans="3:4">
      <c r="C2662" s="29"/>
      <c r="D2662" s="29"/>
    </row>
    <row r="2663" spans="3:4">
      <c r="C2663" s="29"/>
      <c r="D2663" s="29"/>
    </row>
    <row r="2664" spans="3:4">
      <c r="C2664" s="29"/>
      <c r="D2664" s="29"/>
    </row>
    <row r="2665" spans="3:4">
      <c r="C2665" s="29"/>
      <c r="D2665" s="29"/>
    </row>
    <row r="2666" spans="3:4">
      <c r="C2666" s="29"/>
      <c r="D2666" s="29"/>
    </row>
    <row r="2667" spans="3:4">
      <c r="C2667" s="29"/>
      <c r="D2667" s="29"/>
    </row>
    <row r="2668" spans="3:4">
      <c r="C2668" s="29"/>
      <c r="D2668" s="29"/>
    </row>
    <row r="2669" spans="3:4">
      <c r="C2669" s="29"/>
      <c r="D2669" s="29"/>
    </row>
    <row r="2670" spans="3:4">
      <c r="C2670" s="29"/>
      <c r="D2670" s="29"/>
    </row>
    <row r="2671" spans="3:4">
      <c r="C2671" s="29"/>
      <c r="D2671" s="29"/>
    </row>
    <row r="2672" spans="3:4">
      <c r="C2672" s="29"/>
      <c r="D2672" s="29"/>
    </row>
    <row r="2673" spans="3:4">
      <c r="C2673" s="29"/>
      <c r="D2673" s="29"/>
    </row>
    <row r="2674" spans="3:4">
      <c r="C2674" s="29"/>
      <c r="D2674" s="29"/>
    </row>
    <row r="2675" spans="3:4">
      <c r="C2675" s="29"/>
      <c r="D2675" s="29"/>
    </row>
    <row r="2676" spans="3:4">
      <c r="C2676" s="29"/>
      <c r="D2676" s="29"/>
    </row>
    <row r="2677" spans="3:4">
      <c r="C2677" s="29"/>
      <c r="D2677" s="29"/>
    </row>
    <row r="2678" spans="3:4">
      <c r="C2678" s="29"/>
      <c r="D2678" s="29"/>
    </row>
    <row r="2679" spans="3:4">
      <c r="C2679" s="29"/>
      <c r="D2679" s="29"/>
    </row>
    <row r="2680" spans="3:4">
      <c r="C2680" s="29"/>
      <c r="D2680" s="29"/>
    </row>
    <row r="2681" spans="3:4">
      <c r="C2681" s="29"/>
      <c r="D2681" s="29"/>
    </row>
    <row r="2682" spans="3:4">
      <c r="C2682" s="29"/>
      <c r="D2682" s="29"/>
    </row>
    <row r="2683" spans="3:4">
      <c r="C2683" s="29"/>
      <c r="D2683" s="29"/>
    </row>
    <row r="2684" spans="3:4">
      <c r="C2684" s="29"/>
      <c r="D2684" s="29"/>
    </row>
    <row r="2685" spans="3:4">
      <c r="C2685" s="29"/>
      <c r="D2685" s="29"/>
    </row>
    <row r="2686" spans="3:4">
      <c r="C2686" s="29"/>
      <c r="D2686" s="29"/>
    </row>
    <row r="2687" spans="3:4">
      <c r="C2687" s="29"/>
      <c r="D2687" s="29"/>
    </row>
    <row r="2688" spans="3:4">
      <c r="C2688" s="29"/>
      <c r="D2688" s="29"/>
    </row>
    <row r="2689" spans="3:4">
      <c r="C2689" s="29"/>
      <c r="D2689" s="29"/>
    </row>
    <row r="2690" spans="3:4">
      <c r="C2690" s="29"/>
      <c r="D2690" s="29"/>
    </row>
    <row r="2691" spans="3:4">
      <c r="C2691" s="29"/>
      <c r="D2691" s="29"/>
    </row>
    <row r="2692" spans="3:4">
      <c r="C2692" s="29"/>
      <c r="D2692" s="29"/>
    </row>
    <row r="2693" spans="3:4">
      <c r="C2693" s="29"/>
      <c r="D2693" s="29"/>
    </row>
    <row r="2694" spans="3:4">
      <c r="C2694" s="29"/>
      <c r="D2694" s="29"/>
    </row>
    <row r="2695" spans="3:4">
      <c r="C2695" s="29"/>
      <c r="D2695" s="29"/>
    </row>
    <row r="2696" spans="3:4">
      <c r="C2696" s="29"/>
      <c r="D2696" s="29"/>
    </row>
    <row r="2697" spans="3:4">
      <c r="C2697" s="29"/>
      <c r="D2697" s="29"/>
    </row>
    <row r="2698" spans="3:4">
      <c r="C2698" s="29"/>
      <c r="D2698" s="29"/>
    </row>
    <row r="2699" spans="3:4">
      <c r="C2699" s="29"/>
      <c r="D2699" s="29"/>
    </row>
    <row r="2700" spans="3:4">
      <c r="C2700" s="29"/>
      <c r="D2700" s="29"/>
    </row>
    <row r="2701" spans="3:4">
      <c r="C2701" s="29"/>
      <c r="D2701" s="29"/>
    </row>
    <row r="2702" spans="3:4">
      <c r="C2702" s="29"/>
      <c r="D2702" s="29"/>
    </row>
    <row r="2703" spans="3:4">
      <c r="C2703" s="29"/>
      <c r="D2703" s="29"/>
    </row>
    <row r="2704" spans="3:4">
      <c r="C2704" s="29"/>
      <c r="D2704" s="29"/>
    </row>
    <row r="2705" spans="3:4">
      <c r="C2705" s="29"/>
      <c r="D2705" s="29"/>
    </row>
    <row r="2706" spans="3:4">
      <c r="C2706" s="29"/>
      <c r="D2706" s="29"/>
    </row>
    <row r="2707" spans="3:4">
      <c r="C2707" s="29"/>
      <c r="D2707" s="29"/>
    </row>
    <row r="2708" spans="3:4">
      <c r="C2708" s="29"/>
      <c r="D2708" s="29"/>
    </row>
    <row r="2709" spans="3:4">
      <c r="C2709" s="29"/>
      <c r="D2709" s="29"/>
    </row>
    <row r="2710" spans="3:4">
      <c r="C2710" s="29"/>
      <c r="D2710" s="29"/>
    </row>
    <row r="2711" spans="3:4">
      <c r="C2711" s="29"/>
      <c r="D2711" s="29"/>
    </row>
    <row r="2712" spans="3:4">
      <c r="C2712" s="29"/>
      <c r="D2712" s="29"/>
    </row>
    <row r="2713" spans="3:4">
      <c r="C2713" s="29"/>
      <c r="D2713" s="29"/>
    </row>
    <row r="2714" spans="3:4">
      <c r="C2714" s="29"/>
      <c r="D2714" s="29"/>
    </row>
    <row r="2715" spans="3:4">
      <c r="C2715" s="29"/>
      <c r="D2715" s="29"/>
    </row>
    <row r="2716" spans="3:4">
      <c r="C2716" s="29"/>
      <c r="D2716" s="29"/>
    </row>
    <row r="2717" spans="3:4">
      <c r="C2717" s="29"/>
      <c r="D2717" s="29"/>
    </row>
    <row r="2718" spans="3:4">
      <c r="C2718" s="29"/>
      <c r="D2718" s="29"/>
    </row>
    <row r="2719" spans="3:4">
      <c r="C2719" s="29"/>
      <c r="D2719" s="29"/>
    </row>
    <row r="2720" spans="3:4">
      <c r="C2720" s="29"/>
      <c r="D2720" s="29"/>
    </row>
    <row r="2721" spans="3:4">
      <c r="C2721" s="29"/>
      <c r="D2721" s="29"/>
    </row>
    <row r="2722" spans="3:4">
      <c r="C2722" s="29"/>
      <c r="D2722" s="29"/>
    </row>
    <row r="2723" spans="3:4">
      <c r="C2723" s="29"/>
      <c r="D2723" s="29"/>
    </row>
    <row r="2724" spans="3:4">
      <c r="C2724" s="29"/>
      <c r="D2724" s="29"/>
    </row>
    <row r="2725" spans="3:4">
      <c r="C2725" s="29"/>
      <c r="D2725" s="29"/>
    </row>
    <row r="2726" spans="3:4">
      <c r="C2726" s="29"/>
      <c r="D2726" s="29"/>
    </row>
    <row r="2727" spans="3:4">
      <c r="C2727" s="29"/>
      <c r="D2727" s="29"/>
    </row>
    <row r="2728" spans="3:4">
      <c r="C2728" s="29"/>
      <c r="D2728" s="29"/>
    </row>
    <row r="2729" spans="3:4">
      <c r="C2729" s="29"/>
      <c r="D2729" s="29"/>
    </row>
    <row r="2730" spans="3:4">
      <c r="C2730" s="29"/>
      <c r="D2730" s="29"/>
    </row>
    <row r="2731" spans="3:4">
      <c r="C2731" s="29"/>
      <c r="D2731" s="29"/>
    </row>
    <row r="2732" spans="3:4">
      <c r="C2732" s="29"/>
      <c r="D2732" s="29"/>
    </row>
    <row r="2733" spans="3:4">
      <c r="C2733" s="29"/>
      <c r="D2733" s="29"/>
    </row>
    <row r="2734" spans="3:4">
      <c r="C2734" s="29"/>
      <c r="D2734" s="29"/>
    </row>
    <row r="2735" spans="3:4">
      <c r="C2735" s="29"/>
      <c r="D2735" s="29"/>
    </row>
    <row r="2736" spans="3:4">
      <c r="C2736" s="29"/>
      <c r="D2736" s="29"/>
    </row>
    <row r="2737" spans="3:4">
      <c r="C2737" s="29"/>
      <c r="D2737" s="29"/>
    </row>
    <row r="2738" spans="3:4">
      <c r="C2738" s="29"/>
      <c r="D2738" s="29"/>
    </row>
    <row r="2739" spans="3:4">
      <c r="C2739" s="29"/>
      <c r="D2739" s="29"/>
    </row>
    <row r="2740" spans="3:4">
      <c r="C2740" s="29"/>
      <c r="D2740" s="29"/>
    </row>
    <row r="2741" spans="3:4">
      <c r="C2741" s="29"/>
      <c r="D2741" s="29"/>
    </row>
    <row r="2742" spans="3:4">
      <c r="C2742" s="29"/>
      <c r="D2742" s="29"/>
    </row>
    <row r="2743" spans="3:4">
      <c r="C2743" s="29"/>
      <c r="D2743" s="29"/>
    </row>
    <row r="2744" spans="3:4">
      <c r="C2744" s="29"/>
      <c r="D2744" s="29"/>
    </row>
    <row r="2745" spans="3:4">
      <c r="C2745" s="29"/>
      <c r="D2745" s="29"/>
    </row>
    <row r="2746" spans="3:4">
      <c r="C2746" s="29"/>
      <c r="D2746" s="29"/>
    </row>
    <row r="2747" spans="3:4">
      <c r="C2747" s="29"/>
      <c r="D2747" s="29"/>
    </row>
    <row r="2748" spans="3:4">
      <c r="C2748" s="29"/>
      <c r="D2748" s="29"/>
    </row>
    <row r="2749" spans="3:4">
      <c r="C2749" s="29"/>
      <c r="D2749" s="29"/>
    </row>
    <row r="2750" spans="3:4">
      <c r="C2750" s="29"/>
      <c r="D2750" s="29"/>
    </row>
    <row r="2751" spans="3:4">
      <c r="C2751" s="29"/>
      <c r="D2751" s="29"/>
    </row>
    <row r="2752" spans="3:4">
      <c r="C2752" s="29"/>
      <c r="D2752" s="29"/>
    </row>
    <row r="2753" spans="3:4">
      <c r="C2753" s="29"/>
      <c r="D2753" s="29"/>
    </row>
    <row r="2754" spans="3:4">
      <c r="C2754" s="29"/>
      <c r="D2754" s="29"/>
    </row>
    <row r="2755" spans="3:4">
      <c r="C2755" s="29"/>
      <c r="D2755" s="29"/>
    </row>
    <row r="2756" spans="3:4">
      <c r="C2756" s="29"/>
      <c r="D2756" s="29"/>
    </row>
    <row r="2757" spans="3:4">
      <c r="C2757" s="29"/>
      <c r="D2757" s="29"/>
    </row>
    <row r="2758" spans="3:4">
      <c r="C2758" s="29"/>
      <c r="D2758" s="29"/>
    </row>
    <row r="2759" spans="3:4">
      <c r="C2759" s="29"/>
      <c r="D2759" s="29"/>
    </row>
    <row r="2760" spans="3:4">
      <c r="C2760" s="29"/>
      <c r="D2760" s="29"/>
    </row>
    <row r="2761" spans="3:4">
      <c r="C2761" s="29"/>
      <c r="D2761" s="29"/>
    </row>
    <row r="2762" spans="3:4">
      <c r="C2762" s="29"/>
      <c r="D2762" s="29"/>
    </row>
    <row r="2763" spans="3:4">
      <c r="C2763" s="29"/>
      <c r="D2763" s="29"/>
    </row>
    <row r="2764" spans="3:4">
      <c r="C2764" s="29"/>
      <c r="D2764" s="29"/>
    </row>
    <row r="2765" spans="3:4">
      <c r="C2765" s="29"/>
      <c r="D2765" s="29"/>
    </row>
    <row r="2766" spans="3:4">
      <c r="C2766" s="29"/>
      <c r="D2766" s="29"/>
    </row>
    <row r="2767" spans="3:4">
      <c r="C2767" s="29"/>
      <c r="D2767" s="29"/>
    </row>
    <row r="2768" spans="3:4">
      <c r="C2768" s="29"/>
      <c r="D2768" s="29"/>
    </row>
    <row r="2769" spans="3:4">
      <c r="C2769" s="29"/>
      <c r="D2769" s="29"/>
    </row>
    <row r="2770" spans="3:4">
      <c r="C2770" s="29"/>
      <c r="D2770" s="29"/>
    </row>
    <row r="2771" spans="3:4">
      <c r="C2771" s="29"/>
      <c r="D2771" s="29"/>
    </row>
    <row r="2772" spans="3:4">
      <c r="C2772" s="29"/>
      <c r="D2772" s="29"/>
    </row>
    <row r="2773" spans="3:4">
      <c r="C2773" s="29"/>
      <c r="D2773" s="29"/>
    </row>
    <row r="2774" spans="3:4">
      <c r="C2774" s="29"/>
      <c r="D2774" s="29"/>
    </row>
    <row r="2775" spans="3:4">
      <c r="C2775" s="29"/>
      <c r="D2775" s="29"/>
    </row>
    <row r="2776" spans="3:4">
      <c r="C2776" s="29"/>
      <c r="D2776" s="29"/>
    </row>
    <row r="2777" spans="3:4">
      <c r="C2777" s="29"/>
      <c r="D2777" s="29"/>
    </row>
    <row r="2778" spans="3:4">
      <c r="C2778" s="29"/>
      <c r="D2778" s="29"/>
    </row>
    <row r="2779" spans="3:4">
      <c r="C2779" s="29"/>
      <c r="D2779" s="29"/>
    </row>
    <row r="2780" spans="3:4">
      <c r="C2780" s="29"/>
      <c r="D2780" s="29"/>
    </row>
    <row r="2781" spans="3:4">
      <c r="C2781" s="29"/>
      <c r="D2781" s="29"/>
    </row>
    <row r="2782" spans="3:4">
      <c r="C2782" s="29"/>
      <c r="D2782" s="29"/>
    </row>
    <row r="2783" spans="3:4">
      <c r="C2783" s="29"/>
      <c r="D2783" s="29"/>
    </row>
    <row r="2784" spans="3:4">
      <c r="C2784" s="29"/>
      <c r="D2784" s="29"/>
    </row>
    <row r="2785" spans="3:4">
      <c r="C2785" s="29"/>
      <c r="D2785" s="29"/>
    </row>
    <row r="2786" spans="3:4">
      <c r="C2786" s="29"/>
      <c r="D2786" s="29"/>
    </row>
    <row r="2787" spans="3:4">
      <c r="C2787" s="29"/>
      <c r="D2787" s="29"/>
    </row>
    <row r="2788" spans="3:4">
      <c r="C2788" s="29"/>
      <c r="D2788" s="29"/>
    </row>
    <row r="2789" spans="3:4">
      <c r="C2789" s="29"/>
      <c r="D2789" s="29"/>
    </row>
    <row r="2790" spans="3:4">
      <c r="C2790" s="29"/>
      <c r="D2790" s="29"/>
    </row>
    <row r="2791" spans="3:4">
      <c r="C2791" s="29"/>
      <c r="D2791" s="29"/>
    </row>
    <row r="2792" spans="3:4">
      <c r="C2792" s="29"/>
      <c r="D2792" s="29"/>
    </row>
    <row r="2793" spans="3:4">
      <c r="C2793" s="29"/>
      <c r="D2793" s="29"/>
    </row>
    <row r="2794" spans="3:4">
      <c r="C2794" s="29"/>
      <c r="D2794" s="29"/>
    </row>
    <row r="2795" spans="3:4">
      <c r="C2795" s="29"/>
      <c r="D2795" s="29"/>
    </row>
    <row r="2796" spans="3:4">
      <c r="C2796" s="29"/>
      <c r="D2796" s="29"/>
    </row>
    <row r="2797" spans="3:4">
      <c r="C2797" s="29"/>
      <c r="D2797" s="29"/>
    </row>
    <row r="2798" spans="3:4">
      <c r="C2798" s="29"/>
      <c r="D2798" s="29"/>
    </row>
    <row r="2799" spans="3:4">
      <c r="C2799" s="29"/>
      <c r="D2799" s="29"/>
    </row>
    <row r="2800" spans="3:4">
      <c r="C2800" s="29"/>
      <c r="D2800" s="29"/>
    </row>
    <row r="2801" spans="3:4">
      <c r="C2801" s="29"/>
      <c r="D2801" s="29"/>
    </row>
    <row r="2802" spans="3:4">
      <c r="C2802" s="29"/>
      <c r="D2802" s="29"/>
    </row>
    <row r="2803" spans="3:4">
      <c r="C2803" s="29"/>
      <c r="D2803" s="29"/>
    </row>
    <row r="2804" spans="3:4">
      <c r="C2804" s="29"/>
      <c r="D2804" s="29"/>
    </row>
    <row r="2805" spans="3:4">
      <c r="C2805" s="29"/>
      <c r="D2805" s="29"/>
    </row>
    <row r="2806" spans="3:4">
      <c r="C2806" s="29"/>
      <c r="D2806" s="29"/>
    </row>
    <row r="2807" spans="3:4">
      <c r="C2807" s="29"/>
      <c r="D2807" s="29"/>
    </row>
    <row r="2808" spans="3:4">
      <c r="C2808" s="29"/>
      <c r="D2808" s="29"/>
    </row>
    <row r="2809" spans="3:4">
      <c r="C2809" s="29"/>
      <c r="D2809" s="29"/>
    </row>
    <row r="2810" spans="3:4">
      <c r="C2810" s="29"/>
      <c r="D2810" s="29"/>
    </row>
    <row r="2811" spans="3:4">
      <c r="C2811" s="29"/>
      <c r="D2811" s="29"/>
    </row>
    <row r="2812" spans="3:4">
      <c r="C2812" s="29"/>
      <c r="D2812" s="29"/>
    </row>
    <row r="2813" spans="3:4">
      <c r="C2813" s="29"/>
      <c r="D2813" s="29"/>
    </row>
    <row r="2814" spans="3:4">
      <c r="C2814" s="29"/>
      <c r="D2814" s="29"/>
    </row>
    <row r="2815" spans="3:4">
      <c r="C2815" s="29"/>
      <c r="D2815" s="29"/>
    </row>
    <row r="2816" spans="3:4">
      <c r="C2816" s="29"/>
      <c r="D2816" s="29"/>
    </row>
    <row r="2817" spans="3:4">
      <c r="C2817" s="29"/>
      <c r="D2817" s="29"/>
    </row>
    <row r="2818" spans="3:4">
      <c r="C2818" s="29"/>
      <c r="D2818" s="29"/>
    </row>
    <row r="2819" spans="3:4">
      <c r="C2819" s="29"/>
      <c r="D2819" s="29"/>
    </row>
    <row r="2820" spans="3:4">
      <c r="C2820" s="29"/>
      <c r="D2820" s="29"/>
    </row>
    <row r="2821" spans="3:4">
      <c r="C2821" s="29"/>
      <c r="D2821" s="29"/>
    </row>
    <row r="2822" spans="3:4">
      <c r="C2822" s="29"/>
      <c r="D2822" s="29"/>
    </row>
    <row r="2823" spans="3:4">
      <c r="C2823" s="29"/>
      <c r="D2823" s="29"/>
    </row>
    <row r="2824" spans="3:4">
      <c r="C2824" s="29"/>
      <c r="D2824" s="29"/>
    </row>
    <row r="2825" spans="3:4">
      <c r="C2825" s="29"/>
      <c r="D2825" s="29"/>
    </row>
    <row r="2826" spans="3:4">
      <c r="C2826" s="29"/>
      <c r="D2826" s="29"/>
    </row>
    <row r="2827" spans="3:4">
      <c r="C2827" s="29"/>
      <c r="D2827" s="29"/>
    </row>
    <row r="2828" spans="3:4">
      <c r="C2828" s="29"/>
      <c r="D2828" s="29"/>
    </row>
    <row r="2829" spans="3:4">
      <c r="C2829" s="29"/>
      <c r="D2829" s="29"/>
    </row>
    <row r="2830" spans="3:4">
      <c r="C2830" s="29"/>
      <c r="D2830" s="29"/>
    </row>
    <row r="2831" spans="3:4">
      <c r="C2831" s="29"/>
      <c r="D2831" s="29"/>
    </row>
    <row r="2832" spans="3:4">
      <c r="C2832" s="29"/>
      <c r="D2832" s="29"/>
    </row>
    <row r="2833" spans="3:4">
      <c r="C2833" s="29"/>
      <c r="D2833" s="29"/>
    </row>
    <row r="2834" spans="3:4">
      <c r="C2834" s="29"/>
      <c r="D2834" s="29"/>
    </row>
    <row r="2835" spans="3:4">
      <c r="C2835" s="29"/>
      <c r="D2835" s="29"/>
    </row>
    <row r="2836" spans="3:4">
      <c r="C2836" s="29"/>
      <c r="D2836" s="29"/>
    </row>
    <row r="2837" spans="3:4">
      <c r="C2837" s="29"/>
      <c r="D2837" s="29"/>
    </row>
    <row r="2838" spans="3:4">
      <c r="C2838" s="29"/>
      <c r="D2838" s="29"/>
    </row>
    <row r="2839" spans="3:4">
      <c r="C2839" s="29"/>
      <c r="D2839" s="29"/>
    </row>
    <row r="2840" spans="3:4">
      <c r="C2840" s="29"/>
      <c r="D2840" s="29"/>
    </row>
    <row r="2841" spans="3:4">
      <c r="C2841" s="29"/>
      <c r="D2841" s="29"/>
    </row>
    <row r="2842" spans="3:4">
      <c r="C2842" s="29"/>
      <c r="D2842" s="29"/>
    </row>
    <row r="2843" spans="3:4">
      <c r="C2843" s="29"/>
      <c r="D2843" s="29"/>
    </row>
    <row r="2844" spans="3:4">
      <c r="C2844" s="29"/>
      <c r="D2844" s="29"/>
    </row>
    <row r="2845" spans="3:4">
      <c r="C2845" s="29"/>
      <c r="D2845" s="29"/>
    </row>
    <row r="2846" spans="3:4">
      <c r="C2846" s="29"/>
      <c r="D2846" s="29"/>
    </row>
    <row r="2847" spans="3:4">
      <c r="C2847" s="29"/>
      <c r="D2847" s="29"/>
    </row>
    <row r="2848" spans="3:4">
      <c r="C2848" s="29"/>
      <c r="D2848" s="29"/>
    </row>
    <row r="2849" spans="3:4">
      <c r="C2849" s="29"/>
      <c r="D2849" s="29"/>
    </row>
    <row r="2850" spans="3:4">
      <c r="C2850" s="29"/>
      <c r="D2850" s="29"/>
    </row>
    <row r="2851" spans="3:4">
      <c r="C2851" s="29"/>
      <c r="D2851" s="29"/>
    </row>
    <row r="2852" spans="3:4">
      <c r="C2852" s="29"/>
      <c r="D2852" s="29"/>
    </row>
    <row r="2853" spans="3:4">
      <c r="C2853" s="29"/>
      <c r="D2853" s="29"/>
    </row>
    <row r="2854" spans="3:4">
      <c r="C2854" s="29"/>
      <c r="D2854" s="29"/>
    </row>
    <row r="2855" spans="3:4">
      <c r="C2855" s="29"/>
      <c r="D2855" s="29"/>
    </row>
    <row r="2856" spans="3:4">
      <c r="C2856" s="29"/>
      <c r="D2856" s="29"/>
    </row>
    <row r="2857" spans="3:4">
      <c r="C2857" s="29"/>
      <c r="D2857" s="29"/>
    </row>
    <row r="2858" spans="3:4">
      <c r="C2858" s="29"/>
      <c r="D2858" s="29"/>
    </row>
    <row r="2859" spans="3:4">
      <c r="C2859" s="29"/>
      <c r="D2859" s="29"/>
    </row>
    <row r="2860" spans="3:4">
      <c r="C2860" s="29"/>
      <c r="D2860" s="29"/>
    </row>
    <row r="2861" spans="3:4">
      <c r="C2861" s="29"/>
      <c r="D2861" s="29"/>
    </row>
    <row r="2862" spans="3:4">
      <c r="C2862" s="29"/>
      <c r="D2862" s="29"/>
    </row>
    <row r="2863" spans="3:4">
      <c r="C2863" s="29"/>
      <c r="D2863" s="29"/>
    </row>
    <row r="2864" spans="3:4">
      <c r="C2864" s="29"/>
      <c r="D2864" s="29"/>
    </row>
    <row r="2865" spans="3:4">
      <c r="C2865" s="29"/>
      <c r="D2865" s="29"/>
    </row>
    <row r="2866" spans="3:4">
      <c r="C2866" s="29"/>
      <c r="D2866" s="29"/>
    </row>
    <row r="2867" spans="3:4">
      <c r="C2867" s="29"/>
      <c r="D2867" s="29"/>
    </row>
    <row r="2868" spans="3:4">
      <c r="C2868" s="29"/>
      <c r="D2868" s="29"/>
    </row>
    <row r="2869" spans="3:4">
      <c r="C2869" s="29"/>
      <c r="D2869" s="29"/>
    </row>
    <row r="2870" spans="3:4">
      <c r="C2870" s="29"/>
      <c r="D2870" s="29"/>
    </row>
    <row r="2871" spans="3:4">
      <c r="C2871" s="29"/>
      <c r="D2871" s="29"/>
    </row>
    <row r="2872" spans="3:4">
      <c r="C2872" s="29"/>
      <c r="D2872" s="29"/>
    </row>
    <row r="2873" spans="3:4">
      <c r="C2873" s="29"/>
      <c r="D2873" s="29"/>
    </row>
    <row r="2874" spans="3:4">
      <c r="C2874" s="29"/>
      <c r="D2874" s="29"/>
    </row>
    <row r="2875" spans="3:4">
      <c r="C2875" s="29"/>
      <c r="D2875" s="29"/>
    </row>
    <row r="2876" spans="3:4">
      <c r="C2876" s="29"/>
      <c r="D2876" s="29"/>
    </row>
    <row r="2877" spans="3:4">
      <c r="C2877" s="29"/>
      <c r="D2877" s="29"/>
    </row>
    <row r="2878" spans="3:4">
      <c r="C2878" s="29"/>
      <c r="D2878" s="29"/>
    </row>
    <row r="2879" spans="3:4">
      <c r="C2879" s="29"/>
      <c r="D2879" s="29"/>
    </row>
    <row r="2880" spans="3:4">
      <c r="C2880" s="29"/>
      <c r="D2880" s="29"/>
    </row>
    <row r="2881" spans="3:4">
      <c r="C2881" s="29"/>
      <c r="D2881" s="29"/>
    </row>
    <row r="2882" spans="3:4">
      <c r="C2882" s="29"/>
      <c r="D2882" s="29"/>
    </row>
    <row r="2883" spans="3:4">
      <c r="C2883" s="29"/>
      <c r="D2883" s="29"/>
    </row>
    <row r="2884" spans="3:4">
      <c r="C2884" s="29"/>
      <c r="D2884" s="29"/>
    </row>
    <row r="2885" spans="3:4">
      <c r="C2885" s="29"/>
      <c r="D2885" s="29"/>
    </row>
    <row r="2886" spans="3:4">
      <c r="C2886" s="29"/>
      <c r="D2886" s="29"/>
    </row>
    <row r="2887" spans="3:4">
      <c r="C2887" s="29"/>
      <c r="D2887" s="29"/>
    </row>
    <row r="2888" spans="3:4">
      <c r="C2888" s="29"/>
      <c r="D2888" s="29"/>
    </row>
    <row r="2889" spans="3:4">
      <c r="C2889" s="29"/>
      <c r="D2889" s="29"/>
    </row>
    <row r="2890" spans="3:4">
      <c r="C2890" s="29"/>
      <c r="D2890" s="29"/>
    </row>
    <row r="2891" spans="3:4">
      <c r="C2891" s="29"/>
      <c r="D2891" s="29"/>
    </row>
    <row r="2892" spans="3:4">
      <c r="C2892" s="29"/>
      <c r="D2892" s="29"/>
    </row>
    <row r="2893" spans="3:4">
      <c r="C2893" s="29"/>
      <c r="D2893" s="29"/>
    </row>
    <row r="2894" spans="3:4">
      <c r="C2894" s="29"/>
      <c r="D2894" s="29"/>
    </row>
    <row r="2895" spans="3:4">
      <c r="C2895" s="29"/>
      <c r="D2895" s="29"/>
    </row>
    <row r="2896" spans="3:4">
      <c r="C2896" s="29"/>
      <c r="D2896" s="29"/>
    </row>
    <row r="2897" spans="3:4">
      <c r="C2897" s="29"/>
      <c r="D2897" s="29"/>
    </row>
    <row r="2898" spans="3:4">
      <c r="C2898" s="29"/>
      <c r="D2898" s="29"/>
    </row>
    <row r="2899" spans="3:4">
      <c r="C2899" s="29"/>
      <c r="D2899" s="29"/>
    </row>
    <row r="2900" spans="3:4">
      <c r="C2900" s="29"/>
      <c r="D2900" s="29"/>
    </row>
    <row r="2901" spans="3:4">
      <c r="C2901" s="29"/>
      <c r="D2901" s="29"/>
    </row>
    <row r="2902" spans="3:4">
      <c r="C2902" s="29"/>
      <c r="D2902" s="29"/>
    </row>
    <row r="2903" spans="3:4">
      <c r="C2903" s="29"/>
      <c r="D2903" s="29"/>
    </row>
    <row r="2904" spans="3:4">
      <c r="C2904" s="29"/>
      <c r="D2904" s="29"/>
    </row>
    <row r="2905" spans="3:4">
      <c r="C2905" s="29"/>
      <c r="D2905" s="29"/>
    </row>
    <row r="2906" spans="3:4">
      <c r="C2906" s="29"/>
      <c r="D2906" s="29"/>
    </row>
    <row r="2907" spans="3:4">
      <c r="C2907" s="29"/>
      <c r="D2907" s="29"/>
    </row>
    <row r="2908" spans="3:4">
      <c r="C2908" s="29"/>
      <c r="D2908" s="29"/>
    </row>
    <row r="2909" spans="3:4">
      <c r="C2909" s="29"/>
      <c r="D2909" s="29"/>
    </row>
    <row r="2910" spans="3:4">
      <c r="C2910" s="29"/>
      <c r="D2910" s="29"/>
    </row>
    <row r="2911" spans="3:4">
      <c r="C2911" s="29"/>
      <c r="D2911" s="29"/>
    </row>
    <row r="2912" spans="3:4">
      <c r="C2912" s="29"/>
      <c r="D2912" s="29"/>
    </row>
    <row r="2913" spans="3:4">
      <c r="C2913" s="29"/>
      <c r="D2913" s="29"/>
    </row>
    <row r="2914" spans="3:4">
      <c r="C2914" s="29"/>
      <c r="D2914" s="29"/>
    </row>
    <row r="2915" spans="3:4">
      <c r="C2915" s="29"/>
      <c r="D2915" s="29"/>
    </row>
    <row r="2916" spans="3:4">
      <c r="C2916" s="29"/>
      <c r="D2916" s="29"/>
    </row>
    <row r="2917" spans="3:4">
      <c r="C2917" s="29"/>
      <c r="D2917" s="29"/>
    </row>
    <row r="2918" spans="3:4">
      <c r="C2918" s="29"/>
      <c r="D2918" s="29"/>
    </row>
    <row r="2919" spans="3:4">
      <c r="C2919" s="29"/>
      <c r="D2919" s="29"/>
    </row>
    <row r="2920" spans="3:4">
      <c r="C2920" s="29"/>
      <c r="D2920" s="29"/>
    </row>
    <row r="2921" spans="3:4">
      <c r="C2921" s="29"/>
      <c r="D2921" s="29"/>
    </row>
    <row r="2922" spans="3:4">
      <c r="C2922" s="29"/>
      <c r="D2922" s="29"/>
    </row>
    <row r="2923" spans="3:4">
      <c r="C2923" s="29"/>
      <c r="D2923" s="29"/>
    </row>
    <row r="2924" spans="3:4">
      <c r="C2924" s="29"/>
      <c r="D2924" s="29"/>
    </row>
    <row r="2925" spans="3:4">
      <c r="C2925" s="29"/>
      <c r="D2925" s="29"/>
    </row>
    <row r="2926" spans="3:4">
      <c r="C2926" s="29"/>
      <c r="D2926" s="29"/>
    </row>
    <row r="2927" spans="3:4">
      <c r="C2927" s="29"/>
      <c r="D2927" s="29"/>
    </row>
    <row r="2928" spans="3:4">
      <c r="C2928" s="29"/>
      <c r="D2928" s="29"/>
    </row>
    <row r="2929" spans="3:4">
      <c r="C2929" s="29"/>
      <c r="D2929" s="29"/>
    </row>
    <row r="2930" spans="3:4">
      <c r="C2930" s="29"/>
      <c r="D2930" s="29"/>
    </row>
    <row r="2931" spans="3:4">
      <c r="C2931" s="29"/>
      <c r="D2931" s="29"/>
    </row>
    <row r="2932" spans="3:4">
      <c r="C2932" s="29"/>
      <c r="D2932" s="29"/>
    </row>
    <row r="2933" spans="3:4">
      <c r="C2933" s="29"/>
      <c r="D2933" s="29"/>
    </row>
    <row r="2934" spans="3:4">
      <c r="C2934" s="29"/>
      <c r="D2934" s="29"/>
    </row>
    <row r="2935" spans="3:4">
      <c r="C2935" s="29"/>
      <c r="D2935" s="29"/>
    </row>
    <row r="2936" spans="3:4">
      <c r="C2936" s="29"/>
      <c r="D2936" s="29"/>
    </row>
    <row r="2937" spans="3:4">
      <c r="C2937" s="29"/>
      <c r="D2937" s="29"/>
    </row>
    <row r="2938" spans="3:4">
      <c r="C2938" s="29"/>
      <c r="D2938" s="29"/>
    </row>
    <row r="2939" spans="3:4">
      <c r="C2939" s="29"/>
      <c r="D2939" s="29"/>
    </row>
    <row r="2940" spans="3:4">
      <c r="C2940" s="29"/>
      <c r="D2940" s="29"/>
    </row>
    <row r="2941" spans="3:4">
      <c r="C2941" s="29"/>
      <c r="D2941" s="29"/>
    </row>
    <row r="2942" spans="3:4">
      <c r="C2942" s="29"/>
      <c r="D2942" s="29"/>
    </row>
    <row r="2943" spans="3:4">
      <c r="C2943" s="29"/>
      <c r="D2943" s="29"/>
    </row>
    <row r="2944" spans="3:4">
      <c r="C2944" s="29"/>
      <c r="D2944" s="29"/>
    </row>
    <row r="2945" spans="3:4">
      <c r="C2945" s="29"/>
      <c r="D2945" s="29"/>
    </row>
    <row r="2946" spans="3:4">
      <c r="C2946" s="29"/>
      <c r="D2946" s="29"/>
    </row>
    <row r="2947" spans="3:4">
      <c r="C2947" s="29"/>
      <c r="D2947" s="29"/>
    </row>
    <row r="2948" spans="3:4">
      <c r="C2948" s="29"/>
      <c r="D2948" s="29"/>
    </row>
    <row r="2949" spans="3:4">
      <c r="C2949" s="29"/>
      <c r="D2949" s="29"/>
    </row>
    <row r="2950" spans="3:4">
      <c r="C2950" s="29"/>
      <c r="D2950" s="29"/>
    </row>
    <row r="2951" spans="3:4">
      <c r="C2951" s="29"/>
      <c r="D2951" s="29"/>
    </row>
    <row r="2952" spans="3:4">
      <c r="C2952" s="29"/>
      <c r="D2952" s="29"/>
    </row>
    <row r="2953" spans="3:4">
      <c r="C2953" s="29"/>
      <c r="D2953" s="29"/>
    </row>
    <row r="2954" spans="3:4">
      <c r="C2954" s="29"/>
      <c r="D2954" s="29"/>
    </row>
    <row r="2955" spans="3:4">
      <c r="C2955" s="29"/>
      <c r="D2955" s="29"/>
    </row>
    <row r="2956" spans="3:4">
      <c r="C2956" s="29"/>
      <c r="D2956" s="29"/>
    </row>
    <row r="2957" spans="3:4">
      <c r="C2957" s="29"/>
      <c r="D2957" s="29"/>
    </row>
    <row r="2958" spans="3:4">
      <c r="C2958" s="29"/>
      <c r="D2958" s="29"/>
    </row>
    <row r="2959" spans="3:4">
      <c r="C2959" s="29"/>
      <c r="D2959" s="29"/>
    </row>
    <row r="2960" spans="3:4">
      <c r="C2960" s="29"/>
      <c r="D2960" s="29"/>
    </row>
    <row r="2961" spans="3:4">
      <c r="C2961" s="29"/>
      <c r="D2961" s="29"/>
    </row>
    <row r="2962" spans="3:4">
      <c r="C2962" s="29"/>
      <c r="D2962" s="29"/>
    </row>
    <row r="2963" spans="3:4">
      <c r="C2963" s="29"/>
      <c r="D2963" s="29"/>
    </row>
    <row r="2964" spans="3:4">
      <c r="C2964" s="29"/>
      <c r="D2964" s="29"/>
    </row>
    <row r="2965" spans="3:4">
      <c r="C2965" s="29"/>
      <c r="D2965" s="29"/>
    </row>
    <row r="2966" spans="3:4">
      <c r="C2966" s="29"/>
      <c r="D2966" s="29"/>
    </row>
    <row r="2967" spans="3:4">
      <c r="C2967" s="29"/>
      <c r="D2967" s="29"/>
    </row>
    <row r="2968" spans="3:4">
      <c r="C2968" s="29"/>
      <c r="D2968" s="29"/>
    </row>
    <row r="2969" spans="3:4">
      <c r="C2969" s="29"/>
      <c r="D2969" s="29"/>
    </row>
    <row r="2970" spans="3:4">
      <c r="C2970" s="29"/>
      <c r="D2970" s="29"/>
    </row>
    <row r="2971" spans="3:4">
      <c r="C2971" s="29"/>
      <c r="D2971" s="29"/>
    </row>
    <row r="2972" spans="3:4">
      <c r="C2972" s="29"/>
      <c r="D2972" s="29"/>
    </row>
    <row r="2973" spans="3:4">
      <c r="C2973" s="29"/>
      <c r="D2973" s="29"/>
    </row>
    <row r="2974" spans="3:4">
      <c r="C2974" s="29"/>
      <c r="D2974" s="29"/>
    </row>
    <row r="2975" spans="3:4">
      <c r="C2975" s="29"/>
      <c r="D2975" s="29"/>
    </row>
    <row r="2976" spans="3:4">
      <c r="C2976" s="29"/>
      <c r="D2976" s="29"/>
    </row>
    <row r="2977" spans="3:4">
      <c r="C2977" s="29"/>
      <c r="D2977" s="29"/>
    </row>
    <row r="2978" spans="3:4">
      <c r="C2978" s="29"/>
      <c r="D2978" s="29"/>
    </row>
    <row r="2979" spans="3:4">
      <c r="C2979" s="29"/>
      <c r="D2979" s="29"/>
    </row>
    <row r="2980" spans="3:4">
      <c r="C2980" s="29"/>
      <c r="D2980" s="29"/>
    </row>
    <row r="2981" spans="3:4">
      <c r="C2981" s="29"/>
      <c r="D2981" s="29"/>
    </row>
    <row r="2982" spans="3:4">
      <c r="C2982" s="29"/>
      <c r="D2982" s="29"/>
    </row>
    <row r="2983" spans="3:4">
      <c r="C2983" s="29"/>
      <c r="D2983" s="29"/>
    </row>
    <row r="2984" spans="3:4">
      <c r="C2984" s="29"/>
      <c r="D2984" s="29"/>
    </row>
    <row r="2985" spans="3:4">
      <c r="C2985" s="29"/>
      <c r="D2985" s="29"/>
    </row>
    <row r="2986" spans="3:4">
      <c r="C2986" s="29"/>
      <c r="D2986" s="29"/>
    </row>
    <row r="2987" spans="3:4">
      <c r="C2987" s="29"/>
      <c r="D2987" s="29"/>
    </row>
    <row r="2988" spans="3:4">
      <c r="C2988" s="29"/>
      <c r="D2988" s="29"/>
    </row>
    <row r="2989" spans="3:4">
      <c r="C2989" s="29"/>
      <c r="D2989" s="29"/>
    </row>
    <row r="2990" spans="3:4">
      <c r="C2990" s="29"/>
      <c r="D2990" s="29"/>
    </row>
    <row r="2991" spans="3:4">
      <c r="C2991" s="29"/>
      <c r="D2991" s="29"/>
    </row>
    <row r="2992" spans="3:4">
      <c r="C2992" s="29"/>
      <c r="D2992" s="29"/>
    </row>
    <row r="2993" spans="3:4">
      <c r="C2993" s="29"/>
      <c r="D2993" s="29"/>
    </row>
    <row r="2994" spans="3:4">
      <c r="C2994" s="29"/>
      <c r="D2994" s="29"/>
    </row>
    <row r="2995" spans="3:4">
      <c r="C2995" s="29"/>
      <c r="D2995" s="29"/>
    </row>
    <row r="2996" spans="3:4">
      <c r="C2996" s="29"/>
      <c r="D2996" s="29"/>
    </row>
    <row r="2997" spans="3:4">
      <c r="C2997" s="29"/>
      <c r="D2997" s="29"/>
    </row>
    <row r="2998" spans="3:4">
      <c r="C2998" s="29"/>
      <c r="D2998" s="29"/>
    </row>
    <row r="2999" spans="3:4">
      <c r="C2999" s="29"/>
      <c r="D2999" s="29"/>
    </row>
    <row r="3000" spans="3:4">
      <c r="C3000" s="29"/>
      <c r="D3000" s="29"/>
    </row>
    <row r="3001" spans="3:4">
      <c r="C3001" s="29"/>
      <c r="D3001" s="29"/>
    </row>
    <row r="3002" spans="3:4">
      <c r="C3002" s="29"/>
      <c r="D3002" s="29"/>
    </row>
    <row r="3003" spans="3:4">
      <c r="C3003" s="29"/>
      <c r="D3003" s="29"/>
    </row>
    <row r="3004" spans="3:4">
      <c r="C3004" s="29"/>
      <c r="D3004" s="29"/>
    </row>
    <row r="3005" spans="3:4">
      <c r="C3005" s="29"/>
      <c r="D3005" s="29"/>
    </row>
    <row r="3006" spans="3:4">
      <c r="C3006" s="29"/>
      <c r="D3006" s="29"/>
    </row>
    <row r="3007" spans="3:4">
      <c r="C3007" s="29"/>
      <c r="D3007" s="29"/>
    </row>
    <row r="3008" spans="3:4">
      <c r="C3008" s="29"/>
      <c r="D3008" s="29"/>
    </row>
    <row r="3009" spans="3:4">
      <c r="C3009" s="29"/>
      <c r="D3009" s="29"/>
    </row>
    <row r="3010" spans="3:4">
      <c r="C3010" s="29"/>
      <c r="D3010" s="29"/>
    </row>
    <row r="3011" spans="3:4">
      <c r="C3011" s="29"/>
      <c r="D3011" s="29"/>
    </row>
    <row r="3012" spans="3:4">
      <c r="C3012" s="29"/>
      <c r="D3012" s="29"/>
    </row>
    <row r="3013" spans="3:4">
      <c r="C3013" s="29"/>
      <c r="D3013" s="29"/>
    </row>
    <row r="3014" spans="3:4">
      <c r="C3014" s="29"/>
      <c r="D3014" s="29"/>
    </row>
    <row r="3015" spans="3:4">
      <c r="C3015" s="29"/>
      <c r="D3015" s="29"/>
    </row>
    <row r="3016" spans="3:4">
      <c r="C3016" s="29"/>
      <c r="D3016" s="29"/>
    </row>
    <row r="3017" spans="3:4">
      <c r="C3017" s="29"/>
      <c r="D3017" s="29"/>
    </row>
    <row r="3018" spans="3:4">
      <c r="C3018" s="29"/>
      <c r="D3018" s="29"/>
    </row>
    <row r="3019" spans="3:4">
      <c r="C3019" s="29"/>
      <c r="D3019" s="29"/>
    </row>
    <row r="3020" spans="3:4">
      <c r="C3020" s="29"/>
      <c r="D3020" s="29"/>
    </row>
    <row r="3021" spans="3:4">
      <c r="C3021" s="29"/>
      <c r="D3021" s="29"/>
    </row>
    <row r="3022" spans="3:4">
      <c r="C3022" s="29"/>
      <c r="D3022" s="29"/>
    </row>
    <row r="3023" spans="3:4">
      <c r="C3023" s="29"/>
      <c r="D3023" s="29"/>
    </row>
    <row r="3024" spans="3:4">
      <c r="C3024" s="29"/>
      <c r="D3024" s="29"/>
    </row>
    <row r="3025" spans="3:4">
      <c r="C3025" s="29"/>
      <c r="D3025" s="29"/>
    </row>
    <row r="3026" spans="3:4">
      <c r="C3026" s="29"/>
      <c r="D3026" s="29"/>
    </row>
    <row r="3027" spans="3:4">
      <c r="C3027" s="29"/>
      <c r="D3027" s="29"/>
    </row>
    <row r="3028" spans="3:4">
      <c r="C3028" s="29"/>
      <c r="D3028" s="29"/>
    </row>
    <row r="3029" spans="3:4">
      <c r="C3029" s="29"/>
      <c r="D3029" s="29"/>
    </row>
    <row r="3030" spans="3:4">
      <c r="C3030" s="29"/>
      <c r="D3030" s="29"/>
    </row>
    <row r="3031" spans="3:4">
      <c r="C3031" s="29"/>
      <c r="D3031" s="29"/>
    </row>
    <row r="3032" spans="3:4">
      <c r="C3032" s="29"/>
      <c r="D3032" s="29"/>
    </row>
    <row r="3033" spans="3:4">
      <c r="C3033" s="29"/>
      <c r="D3033" s="29"/>
    </row>
    <row r="3034" spans="3:4">
      <c r="C3034" s="29"/>
      <c r="D3034" s="29"/>
    </row>
    <row r="3035" spans="3:4">
      <c r="C3035" s="29"/>
      <c r="D3035" s="29"/>
    </row>
    <row r="3036" spans="3:4">
      <c r="C3036" s="29"/>
      <c r="D3036" s="29"/>
    </row>
    <row r="3037" spans="3:4">
      <c r="C3037" s="29"/>
      <c r="D3037" s="29"/>
    </row>
    <row r="3038" spans="3:4">
      <c r="C3038" s="29"/>
      <c r="D3038" s="29"/>
    </row>
    <row r="3039" spans="3:4">
      <c r="C3039" s="29"/>
      <c r="D3039" s="29"/>
    </row>
    <row r="3040" spans="3:4">
      <c r="C3040" s="29"/>
      <c r="D3040" s="29"/>
    </row>
    <row r="3041" spans="3:4">
      <c r="C3041" s="29"/>
      <c r="D3041" s="29"/>
    </row>
    <row r="3042" spans="3:4">
      <c r="C3042" s="29"/>
      <c r="D3042" s="29"/>
    </row>
    <row r="3043" spans="3:4">
      <c r="C3043" s="29"/>
      <c r="D3043" s="29"/>
    </row>
    <row r="3044" spans="3:4">
      <c r="C3044" s="29"/>
      <c r="D3044" s="29"/>
    </row>
    <row r="3045" spans="3:4">
      <c r="C3045" s="29"/>
      <c r="D3045" s="29"/>
    </row>
    <row r="3046" spans="3:4">
      <c r="C3046" s="29"/>
      <c r="D3046" s="29"/>
    </row>
    <row r="3047" spans="3:4">
      <c r="C3047" s="29"/>
      <c r="D3047" s="29"/>
    </row>
    <row r="3048" spans="3:4">
      <c r="C3048" s="29"/>
      <c r="D3048" s="29"/>
    </row>
    <row r="3049" spans="3:4">
      <c r="C3049" s="29"/>
      <c r="D3049" s="29"/>
    </row>
    <row r="3050" spans="3:4">
      <c r="C3050" s="29"/>
      <c r="D3050" s="29"/>
    </row>
    <row r="3051" spans="3:4">
      <c r="C3051" s="29"/>
      <c r="D3051" s="29"/>
    </row>
    <row r="3052" spans="3:4">
      <c r="C3052" s="29"/>
      <c r="D3052" s="29"/>
    </row>
    <row r="3053" spans="3:4">
      <c r="C3053" s="29"/>
      <c r="D3053" s="29"/>
    </row>
    <row r="3054" spans="3:4">
      <c r="C3054" s="29"/>
      <c r="D3054" s="29"/>
    </row>
    <row r="3055" spans="3:4">
      <c r="C3055" s="29"/>
      <c r="D3055" s="29"/>
    </row>
    <row r="3056" spans="3:4">
      <c r="C3056" s="29"/>
      <c r="D3056" s="29"/>
    </row>
    <row r="3057" spans="3:4">
      <c r="C3057" s="29"/>
      <c r="D3057" s="29"/>
    </row>
    <row r="3058" spans="3:4">
      <c r="C3058" s="29"/>
      <c r="D3058" s="29"/>
    </row>
    <row r="3059" spans="3:4">
      <c r="C3059" s="29"/>
      <c r="D3059" s="29"/>
    </row>
    <row r="3060" spans="3:4">
      <c r="C3060" s="29"/>
      <c r="D3060" s="29"/>
    </row>
    <row r="3061" spans="3:4">
      <c r="C3061" s="29"/>
      <c r="D3061" s="29"/>
    </row>
    <row r="3062" spans="3:4">
      <c r="C3062" s="29"/>
      <c r="D3062" s="29"/>
    </row>
    <row r="3063" spans="3:4">
      <c r="C3063" s="29"/>
      <c r="D3063" s="29"/>
    </row>
    <row r="3064" spans="3:4">
      <c r="C3064" s="29"/>
      <c r="D3064" s="29"/>
    </row>
    <row r="3065" spans="3:4">
      <c r="C3065" s="29"/>
      <c r="D3065" s="29"/>
    </row>
    <row r="3066" spans="3:4">
      <c r="C3066" s="29"/>
      <c r="D3066" s="29"/>
    </row>
    <row r="3067" spans="3:4">
      <c r="C3067" s="29"/>
      <c r="D3067" s="29"/>
    </row>
    <row r="3068" spans="3:4">
      <c r="C3068" s="29"/>
      <c r="D3068" s="29"/>
    </row>
    <row r="3069" spans="3:4">
      <c r="C3069" s="29"/>
      <c r="D3069" s="29"/>
    </row>
    <row r="3070" spans="3:4">
      <c r="C3070" s="29"/>
      <c r="D3070" s="29"/>
    </row>
    <row r="3071" spans="3:4">
      <c r="C3071" s="29"/>
      <c r="D3071" s="29"/>
    </row>
    <row r="3072" spans="3:4">
      <c r="C3072" s="29"/>
      <c r="D3072" s="29"/>
    </row>
    <row r="3073" spans="3:4">
      <c r="C3073" s="29"/>
      <c r="D3073" s="29"/>
    </row>
    <row r="3074" spans="3:4">
      <c r="C3074" s="29"/>
      <c r="D3074" s="29"/>
    </row>
    <row r="3075" spans="3:4">
      <c r="C3075" s="29"/>
      <c r="D3075" s="29"/>
    </row>
    <row r="3076" spans="3:4">
      <c r="C3076" s="29"/>
      <c r="D3076" s="29"/>
    </row>
    <row r="3077" spans="3:4">
      <c r="C3077" s="29"/>
      <c r="D3077" s="29"/>
    </row>
    <row r="3078" spans="3:4">
      <c r="C3078" s="29"/>
      <c r="D3078" s="29"/>
    </row>
    <row r="3079" spans="3:4">
      <c r="C3079" s="29"/>
      <c r="D3079" s="29"/>
    </row>
    <row r="3080" spans="3:4">
      <c r="C3080" s="29"/>
      <c r="D3080" s="29"/>
    </row>
    <row r="3081" spans="3:4">
      <c r="C3081" s="29"/>
      <c r="D3081" s="29"/>
    </row>
    <row r="3082" spans="3:4">
      <c r="C3082" s="29"/>
      <c r="D3082" s="29"/>
    </row>
    <row r="3083" spans="3:4">
      <c r="C3083" s="29"/>
      <c r="D3083" s="29"/>
    </row>
    <row r="3084" spans="3:4">
      <c r="C3084" s="29"/>
      <c r="D3084" s="29"/>
    </row>
    <row r="3085" spans="3:4">
      <c r="C3085" s="29"/>
      <c r="D3085" s="29"/>
    </row>
    <row r="3086" spans="3:4">
      <c r="C3086" s="29"/>
      <c r="D3086" s="29"/>
    </row>
    <row r="3087" spans="3:4">
      <c r="C3087" s="29"/>
      <c r="D3087" s="29"/>
    </row>
    <row r="3088" spans="3:4">
      <c r="C3088" s="29"/>
      <c r="D3088" s="29"/>
    </row>
    <row r="3089" spans="3:4">
      <c r="C3089" s="29"/>
      <c r="D3089" s="29"/>
    </row>
    <row r="3090" spans="3:4">
      <c r="C3090" s="29"/>
      <c r="D3090" s="29"/>
    </row>
    <row r="3091" spans="3:4">
      <c r="C3091" s="29"/>
      <c r="D3091" s="29"/>
    </row>
    <row r="3092" spans="3:4">
      <c r="C3092" s="29"/>
      <c r="D3092" s="29"/>
    </row>
    <row r="3093" spans="3:4">
      <c r="C3093" s="29"/>
      <c r="D3093" s="29"/>
    </row>
    <row r="3094" spans="3:4">
      <c r="C3094" s="29"/>
      <c r="D3094" s="29"/>
    </row>
    <row r="3095" spans="3:4">
      <c r="C3095" s="29"/>
      <c r="D3095" s="29"/>
    </row>
    <row r="3096" spans="3:4">
      <c r="C3096" s="29"/>
      <c r="D3096" s="29"/>
    </row>
    <row r="3097" spans="3:4">
      <c r="C3097" s="29"/>
      <c r="D3097" s="29"/>
    </row>
    <row r="3098" spans="3:4">
      <c r="C3098" s="29"/>
      <c r="D3098" s="29"/>
    </row>
    <row r="3099" spans="3:4">
      <c r="C3099" s="29"/>
      <c r="D3099" s="29"/>
    </row>
    <row r="3100" spans="3:4">
      <c r="C3100" s="29"/>
      <c r="D3100" s="29"/>
    </row>
    <row r="3101" spans="3:4">
      <c r="C3101" s="29"/>
      <c r="D3101" s="29"/>
    </row>
    <row r="3102" spans="3:4">
      <c r="C3102" s="29"/>
      <c r="D3102" s="29"/>
    </row>
    <row r="3103" spans="3:4">
      <c r="C3103" s="29"/>
      <c r="D3103" s="29"/>
    </row>
    <row r="3104" spans="3:4">
      <c r="C3104" s="29"/>
      <c r="D3104" s="29"/>
    </row>
    <row r="3105" spans="3:4">
      <c r="C3105" s="29"/>
      <c r="D3105" s="29"/>
    </row>
    <row r="3106" spans="3:4">
      <c r="C3106" s="29"/>
      <c r="D3106" s="29"/>
    </row>
    <row r="3107" spans="3:4">
      <c r="C3107" s="29"/>
      <c r="D3107" s="29"/>
    </row>
    <row r="3108" spans="3:4">
      <c r="C3108" s="29"/>
      <c r="D3108" s="29"/>
    </row>
    <row r="3109" spans="3:4">
      <c r="C3109" s="29"/>
      <c r="D3109" s="29"/>
    </row>
    <row r="3110" spans="3:4">
      <c r="C3110" s="29"/>
      <c r="D3110" s="29"/>
    </row>
    <row r="3111" spans="3:4">
      <c r="C3111" s="29"/>
      <c r="D3111" s="29"/>
    </row>
    <row r="3112" spans="3:4">
      <c r="C3112" s="29"/>
      <c r="D3112" s="29"/>
    </row>
    <row r="3113" spans="3:4">
      <c r="C3113" s="29"/>
      <c r="D3113" s="29"/>
    </row>
    <row r="3114" spans="3:4">
      <c r="C3114" s="29"/>
      <c r="D3114" s="29"/>
    </row>
    <row r="3115" spans="3:4">
      <c r="C3115" s="29"/>
      <c r="D3115" s="29"/>
    </row>
    <row r="3116" spans="3:4">
      <c r="C3116" s="29"/>
      <c r="D3116" s="29"/>
    </row>
    <row r="3117" spans="3:4">
      <c r="C3117" s="29"/>
      <c r="D3117" s="29"/>
    </row>
    <row r="3118" spans="3:4">
      <c r="C3118" s="29"/>
      <c r="D3118" s="29"/>
    </row>
    <row r="3119" spans="3:4">
      <c r="C3119" s="29"/>
      <c r="D3119" s="29"/>
    </row>
    <row r="3120" spans="3:4">
      <c r="C3120" s="29"/>
      <c r="D3120" s="29"/>
    </row>
    <row r="3121" spans="3:4">
      <c r="C3121" s="29"/>
      <c r="D3121" s="29"/>
    </row>
    <row r="3122" spans="3:4">
      <c r="C3122" s="29"/>
      <c r="D3122" s="29"/>
    </row>
    <row r="3123" spans="3:4">
      <c r="C3123" s="29"/>
      <c r="D3123" s="29"/>
    </row>
    <row r="3124" spans="3:4">
      <c r="C3124" s="29"/>
      <c r="D3124" s="29"/>
    </row>
    <row r="3125" spans="3:4">
      <c r="C3125" s="29"/>
      <c r="D3125" s="29"/>
    </row>
    <row r="3126" spans="3:4">
      <c r="C3126" s="29"/>
      <c r="D3126" s="29"/>
    </row>
    <row r="3127" spans="3:4">
      <c r="C3127" s="29"/>
      <c r="D3127" s="29"/>
    </row>
    <row r="3128" spans="3:4">
      <c r="C3128" s="29"/>
      <c r="D3128" s="29"/>
    </row>
    <row r="3129" spans="3:4">
      <c r="C3129" s="29"/>
      <c r="D3129" s="29"/>
    </row>
    <row r="3130" spans="3:4">
      <c r="C3130" s="29"/>
      <c r="D3130" s="29"/>
    </row>
    <row r="3131" spans="3:4">
      <c r="C3131" s="29"/>
      <c r="D3131" s="29"/>
    </row>
    <row r="3132" spans="3:4">
      <c r="C3132" s="29"/>
      <c r="D3132" s="29"/>
    </row>
    <row r="3133" spans="3:4">
      <c r="C3133" s="29"/>
      <c r="D3133" s="29"/>
    </row>
    <row r="3134" spans="3:4">
      <c r="C3134" s="29"/>
      <c r="D3134" s="29"/>
    </row>
    <row r="3135" spans="3:4">
      <c r="C3135" s="29"/>
      <c r="D3135" s="29"/>
    </row>
    <row r="3136" spans="3:4">
      <c r="C3136" s="29"/>
      <c r="D3136" s="29"/>
    </row>
    <row r="3137" spans="3:4">
      <c r="C3137" s="29"/>
      <c r="D3137" s="29"/>
    </row>
    <row r="3138" spans="3:4">
      <c r="C3138" s="29"/>
      <c r="D3138" s="29"/>
    </row>
    <row r="3139" spans="3:4">
      <c r="C3139" s="29"/>
      <c r="D3139" s="29"/>
    </row>
    <row r="3140" spans="3:4">
      <c r="C3140" s="29"/>
      <c r="D3140" s="29"/>
    </row>
    <row r="3141" spans="3:4">
      <c r="C3141" s="29"/>
      <c r="D3141" s="29"/>
    </row>
    <row r="3142" spans="3:4">
      <c r="C3142" s="29"/>
      <c r="D3142" s="29"/>
    </row>
    <row r="3143" spans="3:4">
      <c r="C3143" s="29"/>
      <c r="D3143" s="29"/>
    </row>
    <row r="3144" spans="3:4">
      <c r="C3144" s="29"/>
      <c r="D3144" s="29"/>
    </row>
    <row r="3145" spans="3:4">
      <c r="C3145" s="29"/>
      <c r="D3145" s="29"/>
    </row>
    <row r="3146" spans="3:4">
      <c r="C3146" s="29"/>
      <c r="D3146" s="29"/>
    </row>
    <row r="3147" spans="3:4">
      <c r="C3147" s="29"/>
      <c r="D3147" s="29"/>
    </row>
    <row r="3148" spans="3:4">
      <c r="C3148" s="29"/>
      <c r="D3148" s="29"/>
    </row>
    <row r="3149" spans="3:4">
      <c r="C3149" s="29"/>
      <c r="D3149" s="29"/>
    </row>
    <row r="3150" spans="3:4">
      <c r="C3150" s="29"/>
      <c r="D3150" s="29"/>
    </row>
    <row r="3151" spans="3:4">
      <c r="C3151" s="29"/>
      <c r="D3151" s="29"/>
    </row>
    <row r="3152" spans="3:4">
      <c r="C3152" s="29"/>
      <c r="D3152" s="29"/>
    </row>
    <row r="3153" spans="3:4">
      <c r="C3153" s="29"/>
      <c r="D3153" s="29"/>
    </row>
    <row r="3154" spans="3:4">
      <c r="C3154" s="29"/>
      <c r="D3154" s="29"/>
    </row>
    <row r="3155" spans="3:4">
      <c r="C3155" s="29"/>
      <c r="D3155" s="29"/>
    </row>
    <row r="3156" spans="3:4">
      <c r="C3156" s="29"/>
      <c r="D3156" s="29"/>
    </row>
    <row r="3157" spans="3:4">
      <c r="C3157" s="29"/>
      <c r="D3157" s="29"/>
    </row>
    <row r="3158" spans="3:4">
      <c r="C3158" s="29"/>
      <c r="D3158" s="29"/>
    </row>
    <row r="3159" spans="3:4">
      <c r="C3159" s="29"/>
      <c r="D3159" s="29"/>
    </row>
    <row r="3160" spans="3:4">
      <c r="C3160" s="29"/>
      <c r="D3160" s="29"/>
    </row>
    <row r="3161" spans="3:4">
      <c r="C3161" s="29"/>
      <c r="D3161" s="29"/>
    </row>
    <row r="3162" spans="3:4">
      <c r="C3162" s="29"/>
      <c r="D3162" s="29"/>
    </row>
    <row r="3163" spans="3:4">
      <c r="C3163" s="29"/>
      <c r="D3163" s="29"/>
    </row>
    <row r="3164" spans="3:4">
      <c r="C3164" s="29"/>
      <c r="D3164" s="29"/>
    </row>
    <row r="3165" spans="3:4">
      <c r="C3165" s="29"/>
      <c r="D3165" s="29"/>
    </row>
    <row r="3166" spans="3:4">
      <c r="C3166" s="29"/>
      <c r="D3166" s="29"/>
    </row>
    <row r="3167" spans="3:4">
      <c r="C3167" s="29"/>
      <c r="D3167" s="29"/>
    </row>
    <row r="3168" spans="3:4">
      <c r="C3168" s="29"/>
      <c r="D3168" s="29"/>
    </row>
    <row r="3169" spans="3:4">
      <c r="C3169" s="29"/>
      <c r="D3169" s="29"/>
    </row>
    <row r="3170" spans="3:4">
      <c r="C3170" s="29"/>
      <c r="D3170" s="29"/>
    </row>
    <row r="3171" spans="3:4">
      <c r="C3171" s="29"/>
      <c r="D3171" s="29"/>
    </row>
    <row r="3172" spans="3:4">
      <c r="C3172" s="29"/>
      <c r="D3172" s="29"/>
    </row>
    <row r="3173" spans="3:4">
      <c r="C3173" s="29"/>
      <c r="D3173" s="29"/>
    </row>
    <row r="3174" spans="3:4">
      <c r="C3174" s="29"/>
      <c r="D3174" s="29"/>
    </row>
    <row r="3175" spans="3:4">
      <c r="C3175" s="29"/>
      <c r="D3175" s="29"/>
    </row>
    <row r="3176" spans="3:4">
      <c r="C3176" s="29"/>
      <c r="D3176" s="29"/>
    </row>
    <row r="3177" spans="3:4">
      <c r="C3177" s="29"/>
      <c r="D3177" s="29"/>
    </row>
    <row r="3178" spans="3:4">
      <c r="C3178" s="29"/>
      <c r="D3178" s="29"/>
    </row>
    <row r="3179" spans="3:4">
      <c r="C3179" s="29"/>
      <c r="D3179" s="29"/>
    </row>
    <row r="3180" spans="3:4">
      <c r="C3180" s="29"/>
      <c r="D3180" s="29"/>
    </row>
    <row r="3181" spans="3:4">
      <c r="C3181" s="29"/>
      <c r="D3181" s="29"/>
    </row>
    <row r="3182" spans="3:4">
      <c r="C3182" s="29"/>
      <c r="D3182" s="29"/>
    </row>
    <row r="3183" spans="3:4">
      <c r="C3183" s="29"/>
      <c r="D3183" s="29"/>
    </row>
    <row r="3184" spans="3:4">
      <c r="C3184" s="29"/>
      <c r="D3184" s="29"/>
    </row>
    <row r="3185" spans="3:4">
      <c r="C3185" s="29"/>
      <c r="D3185" s="29"/>
    </row>
    <row r="3186" spans="3:4">
      <c r="C3186" s="29"/>
      <c r="D3186" s="29"/>
    </row>
    <row r="3187" spans="3:4">
      <c r="C3187" s="29"/>
      <c r="D3187" s="29"/>
    </row>
    <row r="3188" spans="3:4">
      <c r="C3188" s="29"/>
      <c r="D3188" s="29"/>
    </row>
    <row r="3189" spans="3:4">
      <c r="C3189" s="29"/>
      <c r="D3189" s="29"/>
    </row>
    <row r="3190" spans="3:4">
      <c r="C3190" s="29"/>
      <c r="D3190" s="29"/>
    </row>
    <row r="3191" spans="3:4">
      <c r="C3191" s="29"/>
      <c r="D3191" s="29"/>
    </row>
    <row r="3192" spans="3:4">
      <c r="C3192" s="29"/>
      <c r="D3192" s="29"/>
    </row>
    <row r="3193" spans="3:4">
      <c r="C3193" s="29"/>
      <c r="D3193" s="29"/>
    </row>
    <row r="3194" spans="3:4">
      <c r="C3194" s="29"/>
      <c r="D3194" s="29"/>
    </row>
    <row r="3195" spans="3:4">
      <c r="C3195" s="29"/>
      <c r="D3195" s="29"/>
    </row>
    <row r="3196" spans="3:4">
      <c r="C3196" s="29"/>
      <c r="D3196" s="29"/>
    </row>
    <row r="3197" spans="3:4">
      <c r="C3197" s="29"/>
      <c r="D3197" s="29"/>
    </row>
    <row r="3198" spans="3:4">
      <c r="C3198" s="29"/>
      <c r="D3198" s="29"/>
    </row>
    <row r="3199" spans="3:4">
      <c r="C3199" s="29"/>
      <c r="D3199" s="29"/>
    </row>
    <row r="3200" spans="3:4">
      <c r="C3200" s="29"/>
      <c r="D3200" s="29"/>
    </row>
    <row r="3201" spans="3:4">
      <c r="C3201" s="29"/>
      <c r="D3201" s="29"/>
    </row>
    <row r="3202" spans="3:4">
      <c r="C3202" s="29"/>
      <c r="D3202" s="29"/>
    </row>
    <row r="3203" spans="3:4">
      <c r="C3203" s="29"/>
      <c r="D3203" s="29"/>
    </row>
    <row r="3204" spans="3:4">
      <c r="C3204" s="29"/>
      <c r="D3204" s="29"/>
    </row>
    <row r="3205" spans="3:4">
      <c r="C3205" s="29"/>
      <c r="D3205" s="29"/>
    </row>
    <row r="3206" spans="3:4">
      <c r="C3206" s="29"/>
      <c r="D3206" s="29"/>
    </row>
    <row r="3207" spans="3:4">
      <c r="C3207" s="29"/>
      <c r="D3207" s="29"/>
    </row>
    <row r="3208" spans="3:4">
      <c r="C3208" s="29"/>
      <c r="D3208" s="29"/>
    </row>
    <row r="3209" spans="3:4">
      <c r="C3209" s="29"/>
      <c r="D3209" s="29"/>
    </row>
    <row r="3210" spans="3:4">
      <c r="C3210" s="29"/>
      <c r="D3210" s="29"/>
    </row>
    <row r="3211" spans="3:4">
      <c r="C3211" s="29"/>
      <c r="D3211" s="29"/>
    </row>
    <row r="3212" spans="3:4">
      <c r="C3212" s="29"/>
      <c r="D3212" s="29"/>
    </row>
    <row r="3213" spans="3:4">
      <c r="C3213" s="29"/>
      <c r="D3213" s="29"/>
    </row>
    <row r="3214" spans="3:4">
      <c r="C3214" s="29"/>
      <c r="D3214" s="29"/>
    </row>
    <row r="3215" spans="3:4">
      <c r="C3215" s="29"/>
      <c r="D3215" s="29"/>
    </row>
    <row r="3216" spans="3:4">
      <c r="C3216" s="29"/>
      <c r="D3216" s="29"/>
    </row>
    <row r="3217" spans="3:4">
      <c r="C3217" s="29"/>
      <c r="D3217" s="29"/>
    </row>
    <row r="3218" spans="3:4">
      <c r="C3218" s="29"/>
      <c r="D3218" s="29"/>
    </row>
    <row r="3219" spans="3:4">
      <c r="C3219" s="29"/>
      <c r="D3219" s="29"/>
    </row>
    <row r="3220" spans="3:4">
      <c r="C3220" s="29"/>
      <c r="D3220" s="29"/>
    </row>
    <row r="3221" spans="3:4">
      <c r="C3221" s="29"/>
      <c r="D3221" s="29"/>
    </row>
    <row r="3222" spans="3:4">
      <c r="C3222" s="29"/>
      <c r="D3222" s="29"/>
    </row>
    <row r="3223" spans="3:4">
      <c r="C3223" s="29"/>
      <c r="D3223" s="29"/>
    </row>
    <row r="3224" spans="3:4">
      <c r="C3224" s="29"/>
      <c r="D3224" s="29"/>
    </row>
    <row r="3225" spans="3:4">
      <c r="C3225" s="29"/>
      <c r="D3225" s="29"/>
    </row>
    <row r="3226" spans="3:4">
      <c r="C3226" s="29"/>
      <c r="D3226" s="29"/>
    </row>
    <row r="3227" spans="3:4">
      <c r="C3227" s="29"/>
      <c r="D3227" s="29"/>
    </row>
    <row r="3228" spans="3:4">
      <c r="C3228" s="29"/>
      <c r="D3228" s="29"/>
    </row>
    <row r="3229" spans="3:4">
      <c r="C3229" s="29"/>
      <c r="D3229" s="29"/>
    </row>
    <row r="3230" spans="3:4">
      <c r="C3230" s="29"/>
      <c r="D3230" s="29"/>
    </row>
    <row r="3231" spans="3:4">
      <c r="C3231" s="29"/>
      <c r="D3231" s="29"/>
    </row>
    <row r="3232" spans="3:4">
      <c r="C3232" s="29"/>
      <c r="D3232" s="29"/>
    </row>
    <row r="3233" spans="3:4">
      <c r="C3233" s="29"/>
      <c r="D3233" s="29"/>
    </row>
    <row r="3234" spans="3:4">
      <c r="C3234" s="29"/>
      <c r="D3234" s="29"/>
    </row>
    <row r="3235" spans="3:4">
      <c r="C3235" s="29"/>
      <c r="D3235" s="29"/>
    </row>
    <row r="3236" spans="3:4">
      <c r="C3236" s="29"/>
      <c r="D3236" s="29"/>
    </row>
    <row r="3237" spans="3:4">
      <c r="C3237" s="29"/>
      <c r="D3237" s="29"/>
    </row>
    <row r="3238" spans="3:4">
      <c r="C3238" s="29"/>
      <c r="D3238" s="29"/>
    </row>
    <row r="3239" spans="3:4">
      <c r="C3239" s="29"/>
      <c r="D3239" s="29"/>
    </row>
    <row r="3240" spans="3:4">
      <c r="C3240" s="29"/>
      <c r="D3240" s="29"/>
    </row>
    <row r="3241" spans="3:4">
      <c r="C3241" s="29"/>
      <c r="D3241" s="29"/>
    </row>
    <row r="3242" spans="3:4">
      <c r="C3242" s="29"/>
      <c r="D3242" s="29"/>
    </row>
    <row r="3243" spans="3:4">
      <c r="C3243" s="29"/>
      <c r="D3243" s="29"/>
    </row>
    <row r="3244" spans="3:4">
      <c r="C3244" s="29"/>
      <c r="D3244" s="29"/>
    </row>
    <row r="3245" spans="3:4">
      <c r="C3245" s="29"/>
      <c r="D3245" s="29"/>
    </row>
    <row r="3246" spans="3:4">
      <c r="C3246" s="29"/>
      <c r="D3246" s="29"/>
    </row>
    <row r="3247" spans="3:4">
      <c r="C3247" s="29"/>
      <c r="D3247" s="29"/>
    </row>
    <row r="3248" spans="3:4">
      <c r="C3248" s="29"/>
      <c r="D3248" s="29"/>
    </row>
    <row r="3249" spans="3:4">
      <c r="C3249" s="29"/>
      <c r="D3249" s="29"/>
    </row>
    <row r="3250" spans="3:4">
      <c r="C3250" s="29"/>
      <c r="D3250" s="29"/>
    </row>
    <row r="3251" spans="3:4">
      <c r="C3251" s="29"/>
      <c r="D3251" s="29"/>
    </row>
    <row r="3252" spans="3:4">
      <c r="C3252" s="29"/>
      <c r="D3252" s="29"/>
    </row>
    <row r="3253" spans="3:4">
      <c r="C3253" s="29"/>
      <c r="D3253" s="29"/>
    </row>
    <row r="3254" spans="3:4">
      <c r="C3254" s="29"/>
      <c r="D3254" s="29"/>
    </row>
    <row r="3255" spans="3:4">
      <c r="C3255" s="29"/>
      <c r="D3255" s="29"/>
    </row>
    <row r="3256" spans="3:4">
      <c r="C3256" s="29"/>
      <c r="D3256" s="29"/>
    </row>
    <row r="3257" spans="3:4">
      <c r="C3257" s="29"/>
      <c r="D3257" s="29"/>
    </row>
    <row r="3258" spans="3:4">
      <c r="C3258" s="29"/>
      <c r="D3258" s="29"/>
    </row>
    <row r="3259" spans="3:4">
      <c r="C3259" s="29"/>
      <c r="D3259" s="29"/>
    </row>
    <row r="3260" spans="3:4">
      <c r="C3260" s="29"/>
      <c r="D3260" s="29"/>
    </row>
    <row r="3261" spans="3:4">
      <c r="C3261" s="29"/>
      <c r="D3261" s="29"/>
    </row>
    <row r="3262" spans="3:4">
      <c r="C3262" s="29"/>
      <c r="D3262" s="29"/>
    </row>
    <row r="3263" spans="3:4">
      <c r="C3263" s="29"/>
      <c r="D3263" s="29"/>
    </row>
    <row r="3264" spans="3:4">
      <c r="C3264" s="29"/>
      <c r="D3264" s="29"/>
    </row>
    <row r="3265" spans="3:4">
      <c r="C3265" s="29"/>
      <c r="D3265" s="29"/>
    </row>
    <row r="3266" spans="3:4">
      <c r="C3266" s="29"/>
      <c r="D3266" s="29"/>
    </row>
    <row r="3267" spans="3:4">
      <c r="C3267" s="29"/>
      <c r="D3267" s="29"/>
    </row>
    <row r="3268" spans="3:4">
      <c r="C3268" s="29"/>
      <c r="D3268" s="29"/>
    </row>
    <row r="3269" spans="3:4">
      <c r="C3269" s="29"/>
      <c r="D3269" s="29"/>
    </row>
    <row r="3270" spans="3:4">
      <c r="C3270" s="29"/>
      <c r="D3270" s="29"/>
    </row>
    <row r="3271" spans="3:4">
      <c r="C3271" s="29"/>
      <c r="D3271" s="29"/>
    </row>
    <row r="3272" spans="3:4">
      <c r="C3272" s="29"/>
      <c r="D3272" s="29"/>
    </row>
    <row r="3273" spans="3:4">
      <c r="C3273" s="29"/>
      <c r="D3273" s="29"/>
    </row>
    <row r="3274" spans="3:4">
      <c r="C3274" s="29"/>
      <c r="D3274" s="29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41"/>
  <sheetViews>
    <sheetView topLeftCell="A103" workbookViewId="0">
      <selection activeCell="F8" sqref="F8"/>
    </sheetView>
  </sheetViews>
  <sheetFormatPr defaultRowHeight="12.75"/>
  <sheetData>
    <row r="6" spans="1:7" ht="13.5" thickBot="1">
      <c r="E6" t="s">
        <v>49</v>
      </c>
      <c r="F6" t="s">
        <v>50</v>
      </c>
      <c r="G6" t="s">
        <v>52</v>
      </c>
    </row>
    <row r="7" spans="1:7">
      <c r="A7" s="20" t="s">
        <v>46</v>
      </c>
      <c r="B7" s="21"/>
      <c r="C7" s="22">
        <v>53023.63</v>
      </c>
      <c r="E7">
        <v>47212.36</v>
      </c>
      <c r="F7" s="8">
        <v>53023.63</v>
      </c>
      <c r="G7">
        <v>53023.63</v>
      </c>
    </row>
    <row r="8" spans="1:7" ht="13.5" thickBot="1">
      <c r="A8" s="23" t="s">
        <v>3</v>
      </c>
      <c r="B8" s="17"/>
      <c r="C8" s="24">
        <v>2.29148</v>
      </c>
      <c r="E8">
        <v>0.94194117647052999</v>
      </c>
      <c r="F8" s="8">
        <v>2.29148</v>
      </c>
      <c r="G8">
        <f>+F8/2</f>
        <v>1.14574</v>
      </c>
    </row>
    <row r="9" spans="1:7">
      <c r="E9" t="s">
        <v>48</v>
      </c>
      <c r="F9" t="s">
        <v>51</v>
      </c>
      <c r="G9" t="s">
        <v>48</v>
      </c>
    </row>
    <row r="20" spans="1:8" ht="13.5" thickBot="1">
      <c r="A20" s="7" t="s">
        <v>39</v>
      </c>
      <c r="B20" s="7" t="s">
        <v>40</v>
      </c>
      <c r="C20" s="7" t="s">
        <v>41</v>
      </c>
      <c r="D20" s="7" t="s">
        <v>42</v>
      </c>
      <c r="E20" s="7" t="s">
        <v>43</v>
      </c>
      <c r="F20" s="7" t="s">
        <v>44</v>
      </c>
      <c r="G20" s="7" t="s">
        <v>47</v>
      </c>
      <c r="H20" s="18" t="s">
        <v>45</v>
      </c>
    </row>
    <row r="21" spans="1:8">
      <c r="A21">
        <v>51868.768300000003</v>
      </c>
      <c r="B21">
        <v>12.846</v>
      </c>
      <c r="C21">
        <v>12.817</v>
      </c>
      <c r="D21">
        <v>12.839</v>
      </c>
      <c r="E21">
        <v>12.86</v>
      </c>
      <c r="F21">
        <v>12.867000000000001</v>
      </c>
      <c r="G21">
        <f>+(A21-C$7)/C$8-INT((A21-C$7)/C$8)</f>
        <v>1.9297571877530117E-2</v>
      </c>
      <c r="H21">
        <f t="shared" ref="H21:H52" si="0">-B21</f>
        <v>-12.846</v>
      </c>
    </row>
    <row r="22" spans="1:8">
      <c r="A22">
        <v>51869.758540000003</v>
      </c>
      <c r="B22">
        <v>12.432</v>
      </c>
      <c r="C22">
        <v>12.385999999999999</v>
      </c>
      <c r="D22">
        <v>12.371</v>
      </c>
      <c r="E22">
        <v>12.379</v>
      </c>
      <c r="F22">
        <v>12.414999999999999</v>
      </c>
      <c r="G22">
        <f t="shared" ref="G22:G85" si="1">+(A22-C$7)/C$8-INT((A22-C$7)/C$8)</f>
        <v>0.45143749891121843</v>
      </c>
      <c r="H22">
        <f t="shared" si="0"/>
        <v>-12.432</v>
      </c>
    </row>
    <row r="23" spans="1:8">
      <c r="A23">
        <v>51870.803740000003</v>
      </c>
      <c r="B23">
        <v>12.127000000000001</v>
      </c>
      <c r="C23">
        <v>12.105</v>
      </c>
      <c r="D23">
        <v>12.106999999999999</v>
      </c>
      <c r="E23">
        <v>12.115</v>
      </c>
      <c r="F23">
        <v>12.122999999999999</v>
      </c>
      <c r="G23">
        <f t="shared" si="1"/>
        <v>0.90756192504653654</v>
      </c>
      <c r="H23">
        <f t="shared" si="0"/>
        <v>-12.127000000000001</v>
      </c>
    </row>
    <row r="24" spans="1:8">
      <c r="A24">
        <v>51872.813320000001</v>
      </c>
      <c r="B24">
        <v>12.061</v>
      </c>
      <c r="C24">
        <v>12.117000000000001</v>
      </c>
      <c r="D24">
        <v>12.115</v>
      </c>
      <c r="E24">
        <v>12.151</v>
      </c>
      <c r="F24">
        <v>12.186</v>
      </c>
      <c r="G24">
        <f t="shared" si="1"/>
        <v>0.78454099534087618</v>
      </c>
      <c r="H24">
        <f t="shared" si="0"/>
        <v>-12.061</v>
      </c>
    </row>
    <row r="25" spans="1:8">
      <c r="A25">
        <v>51875.775950000003</v>
      </c>
      <c r="B25">
        <v>12.195</v>
      </c>
      <c r="C25">
        <v>12.188000000000001</v>
      </c>
      <c r="D25">
        <v>12.183</v>
      </c>
      <c r="E25">
        <v>12.196999999999999</v>
      </c>
      <c r="F25">
        <v>12.214</v>
      </c>
      <c r="G25">
        <f t="shared" si="1"/>
        <v>7.7430307052850367E-2</v>
      </c>
      <c r="H25">
        <f t="shared" si="0"/>
        <v>-12.195</v>
      </c>
    </row>
    <row r="26" spans="1:8">
      <c r="A26">
        <v>51876.78428</v>
      </c>
      <c r="B26">
        <v>12.365</v>
      </c>
      <c r="C26">
        <v>12.329000000000001</v>
      </c>
      <c r="D26">
        <v>12.308999999999999</v>
      </c>
      <c r="E26">
        <v>12.289</v>
      </c>
      <c r="F26">
        <v>12.268000000000001</v>
      </c>
      <c r="G26">
        <f t="shared" si="1"/>
        <v>0.51746469530718286</v>
      </c>
      <c r="H26">
        <f t="shared" si="0"/>
        <v>-12.365</v>
      </c>
    </row>
    <row r="27" spans="1:8">
      <c r="A27">
        <v>51877.772069999999</v>
      </c>
      <c r="B27">
        <v>12.462999999999999</v>
      </c>
      <c r="C27">
        <v>12.47</v>
      </c>
      <c r="D27">
        <v>12.475</v>
      </c>
      <c r="E27">
        <v>12.486000000000001</v>
      </c>
      <c r="F27">
        <v>12.519</v>
      </c>
      <c r="G27">
        <f t="shared" si="1"/>
        <v>0.94853544434238302</v>
      </c>
      <c r="H27">
        <f t="shared" si="0"/>
        <v>-12.462999999999999</v>
      </c>
    </row>
    <row r="28" spans="1:8">
      <c r="A28">
        <v>51878.753830000001</v>
      </c>
      <c r="B28">
        <v>12.318</v>
      </c>
      <c r="C28">
        <v>12.365</v>
      </c>
      <c r="D28">
        <v>12.353</v>
      </c>
      <c r="E28">
        <v>12.362</v>
      </c>
      <c r="F28">
        <v>12.353</v>
      </c>
      <c r="G28">
        <f t="shared" si="1"/>
        <v>0.37697470630513408</v>
      </c>
      <c r="H28">
        <f t="shared" si="0"/>
        <v>-12.318</v>
      </c>
    </row>
    <row r="29" spans="1:8">
      <c r="A29">
        <v>51879.763879999999</v>
      </c>
      <c r="B29">
        <v>12.113</v>
      </c>
      <c r="C29">
        <v>12.086</v>
      </c>
      <c r="D29">
        <v>12.087999999999999</v>
      </c>
      <c r="E29">
        <v>12.101000000000001</v>
      </c>
      <c r="F29">
        <v>12.128</v>
      </c>
      <c r="G29">
        <f t="shared" si="1"/>
        <v>0.81775970115438668</v>
      </c>
      <c r="H29">
        <f t="shared" si="0"/>
        <v>-12.113</v>
      </c>
    </row>
    <row r="30" spans="1:8">
      <c r="A30">
        <v>51880.743889999998</v>
      </c>
      <c r="B30">
        <v>12.244999999999999</v>
      </c>
      <c r="C30">
        <v>12.209</v>
      </c>
      <c r="D30">
        <v>12.246</v>
      </c>
      <c r="E30">
        <v>12.295999999999999</v>
      </c>
      <c r="F30">
        <v>12.332000000000001</v>
      </c>
      <c r="G30">
        <f t="shared" si="1"/>
        <v>0.24543526454539233</v>
      </c>
      <c r="H30">
        <f t="shared" si="0"/>
        <v>-12.244999999999999</v>
      </c>
    </row>
    <row r="31" spans="1:8">
      <c r="A31">
        <v>51881.745239999997</v>
      </c>
      <c r="B31">
        <v>12.127000000000001</v>
      </c>
      <c r="C31">
        <v>12.089</v>
      </c>
      <c r="D31">
        <v>12.076000000000001</v>
      </c>
      <c r="E31">
        <v>12.069000000000001</v>
      </c>
      <c r="F31">
        <v>12.064</v>
      </c>
      <c r="G31">
        <f t="shared" si="1"/>
        <v>0.68242358650269352</v>
      </c>
      <c r="H31">
        <f t="shared" si="0"/>
        <v>-12.127000000000001</v>
      </c>
    </row>
    <row r="32" spans="1:8">
      <c r="A32">
        <v>51884.722150000001</v>
      </c>
      <c r="B32">
        <v>13.023</v>
      </c>
      <c r="C32">
        <v>13.015000000000001</v>
      </c>
      <c r="D32">
        <v>13.007</v>
      </c>
      <c r="E32">
        <v>13.016</v>
      </c>
      <c r="F32">
        <v>13.028</v>
      </c>
      <c r="G32">
        <f t="shared" si="1"/>
        <v>0.98154467855010807</v>
      </c>
      <c r="H32">
        <f t="shared" si="0"/>
        <v>-13.023</v>
      </c>
    </row>
    <row r="33" spans="1:8">
      <c r="A33">
        <v>51885.730199999998</v>
      </c>
      <c r="B33">
        <v>12.407999999999999</v>
      </c>
      <c r="C33">
        <v>12.39</v>
      </c>
      <c r="D33">
        <v>12.425000000000001</v>
      </c>
      <c r="E33">
        <v>12.471</v>
      </c>
      <c r="F33">
        <v>12.478999999999999</v>
      </c>
      <c r="G33">
        <f t="shared" si="1"/>
        <v>0.42145687503307272</v>
      </c>
      <c r="H33">
        <f t="shared" si="0"/>
        <v>-12.407999999999999</v>
      </c>
    </row>
    <row r="34" spans="1:8">
      <c r="A34">
        <v>51886.731590000003</v>
      </c>
      <c r="B34">
        <v>12.138</v>
      </c>
      <c r="C34">
        <v>12.13</v>
      </c>
      <c r="D34">
        <v>12.106</v>
      </c>
      <c r="E34">
        <v>12.095000000000001</v>
      </c>
      <c r="F34">
        <v>12.106999999999999</v>
      </c>
      <c r="G34">
        <f t="shared" si="1"/>
        <v>0.85846265296038382</v>
      </c>
      <c r="H34">
        <f t="shared" si="0"/>
        <v>-12.138</v>
      </c>
    </row>
    <row r="35" spans="1:8">
      <c r="A35">
        <v>51887.72754</v>
      </c>
      <c r="B35">
        <v>12.372999999999999</v>
      </c>
      <c r="C35">
        <v>12.36</v>
      </c>
      <c r="D35">
        <v>12.374000000000001</v>
      </c>
      <c r="E35">
        <v>12.394</v>
      </c>
      <c r="F35">
        <v>12.439</v>
      </c>
      <c r="G35">
        <f t="shared" si="1"/>
        <v>0.29309441932832669</v>
      </c>
      <c r="H35">
        <f t="shared" si="0"/>
        <v>-12.372999999999999</v>
      </c>
    </row>
    <row r="36" spans="1:8">
      <c r="A36">
        <v>51888.721940000003</v>
      </c>
      <c r="B36">
        <v>12.095000000000001</v>
      </c>
      <c r="C36">
        <v>12.106999999999999</v>
      </c>
      <c r="D36">
        <v>12.105</v>
      </c>
      <c r="E36">
        <v>12.11</v>
      </c>
      <c r="F36">
        <v>12.135</v>
      </c>
      <c r="G36">
        <f t="shared" si="1"/>
        <v>0.72704976696530821</v>
      </c>
      <c r="H36">
        <f t="shared" si="0"/>
        <v>-12.095000000000001</v>
      </c>
    </row>
    <row r="37" spans="1:8">
      <c r="A37">
        <v>51889.730360000001</v>
      </c>
      <c r="B37">
        <v>12.22</v>
      </c>
      <c r="C37">
        <v>12.175000000000001</v>
      </c>
      <c r="D37">
        <v>12.196999999999999</v>
      </c>
      <c r="E37">
        <v>12.239000000000001</v>
      </c>
      <c r="F37">
        <v>12.252000000000001</v>
      </c>
      <c r="G37">
        <f t="shared" si="1"/>
        <v>0.16712343114664918</v>
      </c>
      <c r="H37">
        <f t="shared" si="0"/>
        <v>-12.22</v>
      </c>
    </row>
    <row r="38" spans="1:8">
      <c r="A38">
        <v>51899.698349999999</v>
      </c>
      <c r="B38">
        <v>12.364000000000001</v>
      </c>
      <c r="C38">
        <v>12.319000000000001</v>
      </c>
      <c r="D38">
        <v>12.31</v>
      </c>
      <c r="E38">
        <v>12.342000000000001</v>
      </c>
      <c r="F38">
        <v>12.366</v>
      </c>
      <c r="G38">
        <f t="shared" si="1"/>
        <v>0.51714612390304637</v>
      </c>
      <c r="H38">
        <f t="shared" si="0"/>
        <v>-12.364000000000001</v>
      </c>
    </row>
    <row r="39" spans="1:8">
      <c r="A39">
        <v>51900.707629999997</v>
      </c>
      <c r="B39">
        <v>12.653</v>
      </c>
      <c r="C39">
        <v>12.589</v>
      </c>
      <c r="D39">
        <v>12.581</v>
      </c>
      <c r="E39">
        <v>12.584</v>
      </c>
      <c r="F39">
        <v>12.592000000000001</v>
      </c>
      <c r="G39">
        <f t="shared" si="1"/>
        <v>0.95759509138190424</v>
      </c>
      <c r="H39">
        <f t="shared" si="0"/>
        <v>-12.653</v>
      </c>
    </row>
    <row r="40" spans="1:8">
      <c r="A40">
        <v>51902.683060000003</v>
      </c>
      <c r="B40">
        <v>12.176</v>
      </c>
      <c r="C40">
        <v>12.125</v>
      </c>
      <c r="D40">
        <v>12.131</v>
      </c>
      <c r="E40">
        <v>12.145</v>
      </c>
      <c r="F40">
        <v>12.154</v>
      </c>
      <c r="G40">
        <f t="shared" si="1"/>
        <v>0.8196711295781256</v>
      </c>
      <c r="H40">
        <f t="shared" si="0"/>
        <v>-12.176</v>
      </c>
    </row>
    <row r="41" spans="1:8">
      <c r="A41">
        <v>51903.706760000001</v>
      </c>
      <c r="B41">
        <v>12.231</v>
      </c>
      <c r="C41">
        <v>12.215</v>
      </c>
      <c r="D41">
        <v>12.215</v>
      </c>
      <c r="E41">
        <v>12.228</v>
      </c>
      <c r="F41">
        <v>12.236000000000001</v>
      </c>
      <c r="G41">
        <f t="shared" si="1"/>
        <v>0.26641297327648772</v>
      </c>
      <c r="H41">
        <f t="shared" si="0"/>
        <v>-12.231</v>
      </c>
    </row>
    <row r="42" spans="1:8">
      <c r="A42">
        <v>51904.684880000001</v>
      </c>
      <c r="B42">
        <v>12.106</v>
      </c>
      <c r="C42">
        <v>12.109</v>
      </c>
      <c r="D42">
        <v>12.115</v>
      </c>
      <c r="E42">
        <v>12.135</v>
      </c>
      <c r="F42">
        <v>12.166</v>
      </c>
      <c r="G42">
        <f t="shared" si="1"/>
        <v>0.69326374221174092</v>
      </c>
      <c r="H42">
        <f t="shared" si="0"/>
        <v>-12.106</v>
      </c>
    </row>
    <row r="43" spans="1:8">
      <c r="A43">
        <v>51905.691570000003</v>
      </c>
      <c r="B43">
        <v>12.132999999999999</v>
      </c>
      <c r="C43">
        <v>12.144</v>
      </c>
      <c r="D43">
        <v>12.129</v>
      </c>
      <c r="E43">
        <v>12.132</v>
      </c>
      <c r="F43">
        <v>12.151</v>
      </c>
      <c r="G43">
        <f t="shared" si="1"/>
        <v>0.1325824358079899</v>
      </c>
      <c r="H43">
        <f t="shared" si="0"/>
        <v>-12.132999999999999</v>
      </c>
    </row>
    <row r="44" spans="1:8">
      <c r="A44">
        <v>51906.682659999999</v>
      </c>
      <c r="B44">
        <v>12.164999999999999</v>
      </c>
      <c r="C44">
        <v>12.191000000000001</v>
      </c>
      <c r="D44">
        <v>12.198</v>
      </c>
      <c r="E44">
        <v>12.207000000000001</v>
      </c>
      <c r="F44">
        <v>12.231</v>
      </c>
      <c r="G44">
        <f t="shared" si="1"/>
        <v>0.56509330214583997</v>
      </c>
      <c r="H44">
        <f t="shared" si="0"/>
        <v>-12.164999999999999</v>
      </c>
    </row>
    <row r="45" spans="1:8">
      <c r="A45">
        <v>51907.691910000001</v>
      </c>
      <c r="B45">
        <v>12.964</v>
      </c>
      <c r="C45">
        <v>12.97</v>
      </c>
      <c r="D45">
        <v>12.973000000000001</v>
      </c>
      <c r="E45">
        <v>13.021000000000001</v>
      </c>
      <c r="F45">
        <v>13.074</v>
      </c>
      <c r="G45">
        <f t="shared" si="1"/>
        <v>5.5291776511126045E-3</v>
      </c>
      <c r="H45">
        <f t="shared" si="0"/>
        <v>-12.964</v>
      </c>
    </row>
    <row r="46" spans="1:8">
      <c r="A46">
        <v>51908.68417</v>
      </c>
      <c r="B46">
        <v>12.395</v>
      </c>
      <c r="C46">
        <v>12.411</v>
      </c>
      <c r="D46">
        <v>12.435</v>
      </c>
      <c r="E46">
        <v>12.441000000000001</v>
      </c>
      <c r="F46">
        <v>12.454000000000001</v>
      </c>
      <c r="G46">
        <f t="shared" si="1"/>
        <v>0.43855063103455905</v>
      </c>
      <c r="H46">
        <f t="shared" si="0"/>
        <v>-12.395</v>
      </c>
    </row>
    <row r="47" spans="1:8">
      <c r="A47">
        <v>51913.658640000001</v>
      </c>
      <c r="B47">
        <v>12.19</v>
      </c>
      <c r="C47">
        <v>12.177</v>
      </c>
      <c r="D47">
        <v>12.169</v>
      </c>
      <c r="E47">
        <v>12.167</v>
      </c>
      <c r="F47">
        <v>12.193</v>
      </c>
      <c r="G47">
        <f t="shared" si="1"/>
        <v>0.60940527519511534</v>
      </c>
      <c r="H47">
        <f t="shared" si="0"/>
        <v>-12.19</v>
      </c>
    </row>
    <row r="48" spans="1:8">
      <c r="A48">
        <v>51914.676959999997</v>
      </c>
      <c r="B48">
        <v>12.247999999999999</v>
      </c>
      <c r="C48">
        <v>12.212</v>
      </c>
      <c r="D48">
        <v>12.223000000000001</v>
      </c>
      <c r="E48">
        <v>12.215999999999999</v>
      </c>
      <c r="F48">
        <v>12.215999999999999</v>
      </c>
      <c r="G48">
        <f t="shared" si="1"/>
        <v>5.3799291287589313E-2</v>
      </c>
      <c r="H48">
        <f t="shared" si="0"/>
        <v>-12.247999999999999</v>
      </c>
    </row>
    <row r="49" spans="1:8">
      <c r="A49">
        <v>51915.676469999999</v>
      </c>
      <c r="B49">
        <v>12.458</v>
      </c>
      <c r="C49">
        <v>12.47</v>
      </c>
      <c r="D49">
        <v>12.476000000000001</v>
      </c>
      <c r="E49">
        <v>12.515000000000001</v>
      </c>
      <c r="F49">
        <v>12.555999999999999</v>
      </c>
      <c r="G49">
        <f t="shared" si="1"/>
        <v>0.48998463874926301</v>
      </c>
      <c r="H49">
        <f t="shared" si="0"/>
        <v>-12.458</v>
      </c>
    </row>
    <row r="50" spans="1:8">
      <c r="A50">
        <v>51918.655839999999</v>
      </c>
      <c r="B50">
        <v>12.141999999999999</v>
      </c>
      <c r="C50">
        <v>12.093999999999999</v>
      </c>
      <c r="D50">
        <v>12.066000000000001</v>
      </c>
      <c r="E50">
        <v>12.045</v>
      </c>
      <c r="F50">
        <v>12.05</v>
      </c>
      <c r="G50">
        <f t="shared" si="1"/>
        <v>0.79017927278528077</v>
      </c>
      <c r="H50">
        <f t="shared" si="0"/>
        <v>-12.141999999999999</v>
      </c>
    </row>
    <row r="51" spans="1:8">
      <c r="A51">
        <v>51919.664929999999</v>
      </c>
      <c r="B51">
        <v>12.196</v>
      </c>
      <c r="C51">
        <v>12.183</v>
      </c>
      <c r="D51">
        <v>12.208</v>
      </c>
      <c r="E51">
        <v>12.24</v>
      </c>
      <c r="F51">
        <v>12.294</v>
      </c>
      <c r="G51">
        <f t="shared" si="1"/>
        <v>0.23054532441983611</v>
      </c>
      <c r="H51">
        <f t="shared" si="0"/>
        <v>-12.196</v>
      </c>
    </row>
    <row r="52" spans="1:8">
      <c r="A52">
        <v>51920.664360000002</v>
      </c>
      <c r="B52">
        <v>12.148999999999999</v>
      </c>
      <c r="C52">
        <v>12.127000000000001</v>
      </c>
      <c r="D52">
        <v>12.151</v>
      </c>
      <c r="E52">
        <v>12.218</v>
      </c>
      <c r="F52">
        <v>12.272</v>
      </c>
      <c r="G52">
        <f t="shared" si="1"/>
        <v>0.66669575994774277</v>
      </c>
      <c r="H52">
        <f t="shared" si="0"/>
        <v>-12.148999999999999</v>
      </c>
    </row>
    <row r="53" spans="1:8">
      <c r="A53">
        <v>51921.662060000002</v>
      </c>
      <c r="B53">
        <v>12.175000000000001</v>
      </c>
      <c r="C53">
        <v>12.132999999999999</v>
      </c>
      <c r="D53">
        <v>12.141</v>
      </c>
      <c r="E53">
        <v>12.194000000000001</v>
      </c>
      <c r="F53">
        <v>12.247999999999999</v>
      </c>
      <c r="G53">
        <f t="shared" si="1"/>
        <v>0.10209122488737421</v>
      </c>
      <c r="H53">
        <f t="shared" ref="H53:H84" si="2">-B53</f>
        <v>-12.175000000000001</v>
      </c>
    </row>
    <row r="54" spans="1:8">
      <c r="A54">
        <v>51922.661399999997</v>
      </c>
      <c r="B54">
        <v>12.218</v>
      </c>
      <c r="C54">
        <v>12.276999999999999</v>
      </c>
      <c r="D54">
        <v>12.281000000000001</v>
      </c>
      <c r="E54">
        <v>12.305</v>
      </c>
      <c r="F54">
        <v>12.34</v>
      </c>
      <c r="G54">
        <f t="shared" si="1"/>
        <v>0.53820238448508917</v>
      </c>
      <c r="H54">
        <f t="shared" si="2"/>
        <v>-12.218</v>
      </c>
    </row>
    <row r="55" spans="1:8">
      <c r="A55">
        <v>51923.656790000001</v>
      </c>
      <c r="B55">
        <v>12.865</v>
      </c>
      <c r="C55">
        <v>12.882</v>
      </c>
      <c r="D55">
        <v>12.897</v>
      </c>
      <c r="E55">
        <v>12.936999999999999</v>
      </c>
      <c r="F55">
        <v>12.992000000000001</v>
      </c>
      <c r="G55">
        <f t="shared" si="1"/>
        <v>0.97258976731347957</v>
      </c>
      <c r="H55">
        <f t="shared" si="2"/>
        <v>-12.865</v>
      </c>
    </row>
    <row r="56" spans="1:8">
      <c r="A56">
        <v>51924.651859999998</v>
      </c>
      <c r="B56">
        <v>12.33</v>
      </c>
      <c r="C56">
        <v>12.324999999999999</v>
      </c>
      <c r="D56">
        <v>12.340999999999999</v>
      </c>
      <c r="E56">
        <v>12.394</v>
      </c>
      <c r="F56">
        <v>12.438000000000001</v>
      </c>
      <c r="G56">
        <f t="shared" si="1"/>
        <v>0.40683750240049221</v>
      </c>
      <c r="H56">
        <f t="shared" si="2"/>
        <v>-12.33</v>
      </c>
    </row>
    <row r="57" spans="1:8">
      <c r="A57">
        <v>51925.65223</v>
      </c>
      <c r="B57">
        <v>12.170999999999999</v>
      </c>
      <c r="C57">
        <v>12.159000000000001</v>
      </c>
      <c r="D57">
        <v>12.151999999999999</v>
      </c>
      <c r="E57">
        <v>12.16</v>
      </c>
      <c r="F57">
        <v>12.194000000000001</v>
      </c>
      <c r="G57">
        <f t="shared" si="1"/>
        <v>0.84339815315968281</v>
      </c>
      <c r="H57">
        <f t="shared" si="2"/>
        <v>-12.170999999999999</v>
      </c>
    </row>
    <row r="58" spans="1:8">
      <c r="A58">
        <v>51926.649019999997</v>
      </c>
      <c r="B58">
        <v>12.29</v>
      </c>
      <c r="C58">
        <v>12.250999999999999</v>
      </c>
      <c r="D58">
        <v>12.257</v>
      </c>
      <c r="E58">
        <v>12.278</v>
      </c>
      <c r="F58">
        <v>12.29</v>
      </c>
      <c r="G58">
        <f t="shared" si="1"/>
        <v>0.27839649484161555</v>
      </c>
      <c r="H58">
        <f t="shared" si="2"/>
        <v>-12.29</v>
      </c>
    </row>
    <row r="59" spans="1:8">
      <c r="A59">
        <v>51927.689769999997</v>
      </c>
      <c r="B59">
        <v>12.115</v>
      </c>
      <c r="C59">
        <v>12.087</v>
      </c>
      <c r="D59">
        <v>12.074</v>
      </c>
      <c r="E59">
        <v>12.093999999999999</v>
      </c>
      <c r="F59">
        <v>12.138</v>
      </c>
      <c r="G59">
        <f t="shared" si="1"/>
        <v>0.73257894461215756</v>
      </c>
      <c r="H59">
        <f t="shared" si="2"/>
        <v>-12.115</v>
      </c>
    </row>
    <row r="60" spans="1:8">
      <c r="A60">
        <v>51928.653039999997</v>
      </c>
      <c r="B60">
        <v>12.18</v>
      </c>
      <c r="C60">
        <v>12.178000000000001</v>
      </c>
      <c r="D60">
        <v>12.169</v>
      </c>
      <c r="E60">
        <v>12.153</v>
      </c>
      <c r="F60">
        <v>12.162000000000001</v>
      </c>
      <c r="G60">
        <f t="shared" si="1"/>
        <v>0.15294918567911964</v>
      </c>
      <c r="H60">
        <f t="shared" si="2"/>
        <v>-12.18</v>
      </c>
    </row>
    <row r="61" spans="1:8">
      <c r="A61">
        <v>51929.643649999998</v>
      </c>
      <c r="B61">
        <v>12.138</v>
      </c>
      <c r="C61">
        <v>12.217000000000001</v>
      </c>
      <c r="D61">
        <v>12.222</v>
      </c>
      <c r="E61">
        <v>12.228</v>
      </c>
      <c r="F61">
        <v>12.231</v>
      </c>
      <c r="G61">
        <f t="shared" si="1"/>
        <v>0.58525058041124112</v>
      </c>
      <c r="H61">
        <f t="shared" si="2"/>
        <v>-12.138</v>
      </c>
    </row>
    <row r="62" spans="1:8">
      <c r="A62">
        <v>51930.641669999997</v>
      </c>
      <c r="B62">
        <v>12.815</v>
      </c>
      <c r="C62">
        <v>12.792999999999999</v>
      </c>
      <c r="D62">
        <v>12.824999999999999</v>
      </c>
      <c r="E62">
        <v>12.855</v>
      </c>
      <c r="F62">
        <v>12.896000000000001</v>
      </c>
      <c r="G62">
        <f t="shared" si="1"/>
        <v>2.0785693089123924E-2</v>
      </c>
      <c r="H62">
        <f t="shared" si="2"/>
        <v>-12.815</v>
      </c>
    </row>
    <row r="63" spans="1:8">
      <c r="A63">
        <v>51931.636689999999</v>
      </c>
      <c r="B63">
        <v>12.484999999999999</v>
      </c>
      <c r="C63">
        <v>12.5</v>
      </c>
      <c r="D63">
        <v>12.518000000000001</v>
      </c>
      <c r="E63">
        <v>12.537000000000001</v>
      </c>
      <c r="F63">
        <v>12.561</v>
      </c>
      <c r="G63">
        <f t="shared" si="1"/>
        <v>0.455011608219138</v>
      </c>
      <c r="H63">
        <f t="shared" si="2"/>
        <v>-12.484999999999999</v>
      </c>
    </row>
    <row r="64" spans="1:8">
      <c r="A64">
        <v>51933.633150000001</v>
      </c>
      <c r="B64">
        <v>12.323</v>
      </c>
      <c r="C64">
        <v>12.358000000000001</v>
      </c>
      <c r="D64">
        <v>12.335000000000001</v>
      </c>
      <c r="E64">
        <v>12.356</v>
      </c>
      <c r="F64">
        <v>12.382</v>
      </c>
      <c r="G64">
        <f t="shared" si="1"/>
        <v>0.32626512123346174</v>
      </c>
      <c r="H64">
        <f t="shared" si="2"/>
        <v>-12.323</v>
      </c>
    </row>
    <row r="65" spans="1:8">
      <c r="A65">
        <v>51934.632570000002</v>
      </c>
      <c r="B65">
        <v>12.101000000000001</v>
      </c>
      <c r="C65">
        <v>12.135</v>
      </c>
      <c r="D65">
        <v>12.138</v>
      </c>
      <c r="E65">
        <v>12.153</v>
      </c>
      <c r="F65">
        <v>12.163</v>
      </c>
      <c r="G65">
        <f t="shared" si="1"/>
        <v>0.76241119276807012</v>
      </c>
      <c r="H65">
        <f t="shared" si="2"/>
        <v>-12.101000000000001</v>
      </c>
    </row>
    <row r="66" spans="1:8">
      <c r="A66">
        <v>51935.577530000002</v>
      </c>
      <c r="B66">
        <v>12.13</v>
      </c>
      <c r="C66">
        <v>12.186</v>
      </c>
      <c r="D66">
        <v>12.169</v>
      </c>
      <c r="E66">
        <v>12.167</v>
      </c>
      <c r="F66">
        <v>12.167</v>
      </c>
      <c r="G66">
        <f t="shared" si="1"/>
        <v>0.1747909647934307</v>
      </c>
      <c r="H66">
        <f t="shared" si="2"/>
        <v>-12.13</v>
      </c>
    </row>
    <row r="67" spans="1:8">
      <c r="A67">
        <v>51937.612300000001</v>
      </c>
      <c r="B67">
        <v>12.215</v>
      </c>
      <c r="C67">
        <v>12.153</v>
      </c>
      <c r="D67">
        <v>12.153</v>
      </c>
      <c r="E67">
        <v>12.143000000000001</v>
      </c>
      <c r="F67">
        <v>12.148</v>
      </c>
      <c r="G67">
        <f t="shared" si="1"/>
        <v>6.276293050922277E-2</v>
      </c>
      <c r="H67">
        <f t="shared" si="2"/>
        <v>-12.215</v>
      </c>
    </row>
    <row r="68" spans="1:8">
      <c r="A68">
        <v>51938.635629999997</v>
      </c>
      <c r="B68">
        <v>12.388</v>
      </c>
      <c r="C68">
        <v>12.467000000000001</v>
      </c>
      <c r="D68">
        <v>12.429</v>
      </c>
      <c r="E68">
        <v>12.43</v>
      </c>
      <c r="F68">
        <v>12.411</v>
      </c>
      <c r="G68">
        <f t="shared" si="1"/>
        <v>0.50934330650915172</v>
      </c>
      <c r="H68">
        <f t="shared" si="2"/>
        <v>-12.388</v>
      </c>
    </row>
    <row r="69" spans="1:8">
      <c r="A69">
        <v>51940.616990000002</v>
      </c>
      <c r="B69">
        <v>12.317</v>
      </c>
      <c r="C69">
        <v>12.302</v>
      </c>
      <c r="D69">
        <v>12.31</v>
      </c>
      <c r="E69">
        <v>12.311999999999999</v>
      </c>
      <c r="F69">
        <v>12.284000000000001</v>
      </c>
      <c r="G69">
        <f t="shared" si="1"/>
        <v>0.3740071918606418</v>
      </c>
      <c r="H69">
        <f t="shared" si="2"/>
        <v>-12.317</v>
      </c>
    </row>
    <row r="70" spans="1:8">
      <c r="A70">
        <v>51945.610990000001</v>
      </c>
      <c r="B70">
        <v>12.192</v>
      </c>
      <c r="C70">
        <v>12.295</v>
      </c>
      <c r="D70">
        <v>12.287000000000001</v>
      </c>
      <c r="E70">
        <v>12.311</v>
      </c>
      <c r="F70">
        <v>12.336</v>
      </c>
      <c r="G70">
        <f t="shared" si="1"/>
        <v>0.55338471206539452</v>
      </c>
      <c r="H70">
        <f t="shared" si="2"/>
        <v>-12.192</v>
      </c>
    </row>
    <row r="71" spans="1:8">
      <c r="A71">
        <v>51950.598120000002</v>
      </c>
      <c r="B71">
        <v>12.103</v>
      </c>
      <c r="C71">
        <v>12.125999999999999</v>
      </c>
      <c r="D71">
        <v>12.14</v>
      </c>
      <c r="E71">
        <v>12.166</v>
      </c>
      <c r="F71">
        <v>12.202999999999999</v>
      </c>
      <c r="G71">
        <f t="shared" si="1"/>
        <v>0.72976416988365145</v>
      </c>
      <c r="H71">
        <f t="shared" si="2"/>
        <v>-12.103</v>
      </c>
    </row>
    <row r="72" spans="1:8">
      <c r="A72">
        <v>51952.591180000003</v>
      </c>
      <c r="B72">
        <v>12.286</v>
      </c>
      <c r="C72">
        <v>12.223000000000001</v>
      </c>
      <c r="D72">
        <v>12.204000000000001</v>
      </c>
      <c r="E72">
        <v>12.195</v>
      </c>
      <c r="F72">
        <v>12.215999999999999</v>
      </c>
      <c r="G72">
        <f t="shared" si="1"/>
        <v>0.59953392567496167</v>
      </c>
      <c r="H72">
        <f t="shared" si="2"/>
        <v>-12.286</v>
      </c>
    </row>
    <row r="73" spans="1:8">
      <c r="A73">
        <v>51953.591220000002</v>
      </c>
      <c r="B73">
        <v>12.484</v>
      </c>
      <c r="C73">
        <v>12.538</v>
      </c>
      <c r="D73">
        <v>12.516</v>
      </c>
      <c r="E73">
        <v>12.548</v>
      </c>
      <c r="F73">
        <v>12.571999999999999</v>
      </c>
      <c r="G73">
        <f t="shared" si="1"/>
        <v>3.5950564702602605E-2</v>
      </c>
      <c r="H73">
        <f t="shared" si="2"/>
        <v>-12.484</v>
      </c>
    </row>
    <row r="74" spans="1:8">
      <c r="A74">
        <v>51955.56048</v>
      </c>
      <c r="B74">
        <v>12.119</v>
      </c>
      <c r="C74">
        <v>12.106999999999999</v>
      </c>
      <c r="D74">
        <v>12.118</v>
      </c>
      <c r="E74">
        <v>12.153</v>
      </c>
      <c r="F74">
        <v>12.178000000000001</v>
      </c>
      <c r="G74">
        <f t="shared" si="1"/>
        <v>0.89533401993588768</v>
      </c>
      <c r="H74">
        <f t="shared" si="2"/>
        <v>-12.119</v>
      </c>
    </row>
    <row r="75" spans="1:8">
      <c r="A75">
        <v>51958.572379999998</v>
      </c>
      <c r="B75">
        <v>12.183</v>
      </c>
      <c r="C75">
        <v>12.215</v>
      </c>
      <c r="D75">
        <v>12.19</v>
      </c>
      <c r="E75">
        <v>12.185</v>
      </c>
      <c r="F75">
        <v>12.186</v>
      </c>
      <c r="G75">
        <f t="shared" si="1"/>
        <v>0.20972471939552406</v>
      </c>
      <c r="H75">
        <f t="shared" si="2"/>
        <v>-12.183</v>
      </c>
    </row>
    <row r="76" spans="1:8">
      <c r="A76">
        <v>51961.557719999997</v>
      </c>
      <c r="B76">
        <v>12.459</v>
      </c>
      <c r="C76">
        <v>12.461</v>
      </c>
      <c r="D76">
        <v>12.478999999999999</v>
      </c>
      <c r="E76">
        <v>12.554</v>
      </c>
      <c r="F76">
        <v>12.644</v>
      </c>
      <c r="G76">
        <f t="shared" si="1"/>
        <v>0.51252465655369406</v>
      </c>
      <c r="H76">
        <f t="shared" si="2"/>
        <v>-12.459</v>
      </c>
    </row>
    <row r="77" spans="1:8">
      <c r="A77">
        <v>51963.559009999997</v>
      </c>
      <c r="B77">
        <v>12.364000000000001</v>
      </c>
      <c r="C77">
        <v>12.369</v>
      </c>
      <c r="D77">
        <v>12.377000000000001</v>
      </c>
      <c r="E77">
        <v>12.394</v>
      </c>
      <c r="F77">
        <v>12.404999999999999</v>
      </c>
      <c r="G77">
        <f t="shared" si="1"/>
        <v>0.38588597762134214</v>
      </c>
      <c r="H77">
        <f t="shared" si="2"/>
        <v>-12.364000000000001</v>
      </c>
    </row>
    <row r="78" spans="1:8">
      <c r="A78">
        <v>51965.549950000001</v>
      </c>
      <c r="B78">
        <v>12.329000000000001</v>
      </c>
      <c r="C78">
        <v>12.276</v>
      </c>
      <c r="D78">
        <v>12.272</v>
      </c>
      <c r="E78">
        <v>12.28</v>
      </c>
      <c r="F78">
        <v>12.324</v>
      </c>
      <c r="G78">
        <f t="shared" si="1"/>
        <v>0.25473056714577069</v>
      </c>
      <c r="H78">
        <f t="shared" si="2"/>
        <v>-12.329000000000001</v>
      </c>
    </row>
    <row r="79" spans="1:8">
      <c r="A79">
        <v>51967.551390000001</v>
      </c>
      <c r="B79">
        <v>12.169</v>
      </c>
      <c r="C79">
        <v>12.167</v>
      </c>
      <c r="D79">
        <v>12.164999999999999</v>
      </c>
      <c r="E79">
        <v>12.162000000000001</v>
      </c>
      <c r="F79">
        <v>12.193</v>
      </c>
      <c r="G79">
        <f t="shared" si="1"/>
        <v>0.12815734809083779</v>
      </c>
      <c r="H79">
        <f t="shared" si="2"/>
        <v>-12.169</v>
      </c>
    </row>
    <row r="80" spans="1:8">
      <c r="A80">
        <v>51978.561450000001</v>
      </c>
      <c r="B80">
        <v>12.407999999999999</v>
      </c>
      <c r="C80">
        <v>12.324</v>
      </c>
      <c r="D80">
        <v>12.308</v>
      </c>
      <c r="E80">
        <v>12.336</v>
      </c>
      <c r="F80">
        <v>12.425000000000001</v>
      </c>
      <c r="G80">
        <f t="shared" si="1"/>
        <v>0.93293853754067868</v>
      </c>
      <c r="H80">
        <f t="shared" si="2"/>
        <v>-12.407999999999999</v>
      </c>
    </row>
    <row r="81" spans="1:8">
      <c r="A81">
        <v>51980.58599</v>
      </c>
      <c r="B81">
        <v>12.191000000000001</v>
      </c>
      <c r="C81">
        <v>12.234</v>
      </c>
      <c r="D81">
        <v>12.225</v>
      </c>
      <c r="E81">
        <v>12.21</v>
      </c>
      <c r="F81">
        <v>12.199</v>
      </c>
      <c r="G81">
        <f t="shared" si="1"/>
        <v>0.81644613961378809</v>
      </c>
      <c r="H81">
        <f t="shared" si="2"/>
        <v>-12.191000000000001</v>
      </c>
    </row>
    <row r="82" spans="1:8">
      <c r="A82">
        <v>51982.550029999999</v>
      </c>
      <c r="B82">
        <v>12.128</v>
      </c>
      <c r="C82">
        <v>12.084</v>
      </c>
      <c r="D82">
        <v>12.103</v>
      </c>
      <c r="E82">
        <v>12.106999999999999</v>
      </c>
      <c r="F82">
        <v>12.119</v>
      </c>
      <c r="G82">
        <f t="shared" si="1"/>
        <v>0.67355159111190233</v>
      </c>
      <c r="H82">
        <f t="shared" si="2"/>
        <v>-12.128</v>
      </c>
    </row>
    <row r="83" spans="1:8">
      <c r="A83">
        <v>52027.462220000001</v>
      </c>
      <c r="B83">
        <v>12.185</v>
      </c>
      <c r="C83">
        <v>12.194000000000001</v>
      </c>
      <c r="D83">
        <v>12.205</v>
      </c>
      <c r="E83">
        <v>12.206</v>
      </c>
      <c r="F83">
        <v>12.221</v>
      </c>
      <c r="G83">
        <f t="shared" si="1"/>
        <v>0.27319461658134969</v>
      </c>
      <c r="H83">
        <f t="shared" si="2"/>
        <v>-12.185</v>
      </c>
    </row>
    <row r="84" spans="1:8">
      <c r="A84">
        <v>52032.456409999999</v>
      </c>
      <c r="B84">
        <v>12.382</v>
      </c>
      <c r="C84">
        <v>12.382999999999999</v>
      </c>
      <c r="D84">
        <v>12.384</v>
      </c>
      <c r="E84">
        <v>12.406000000000001</v>
      </c>
      <c r="F84">
        <v>12.427</v>
      </c>
      <c r="G84">
        <f t="shared" si="1"/>
        <v>0.45265505263040495</v>
      </c>
      <c r="H84">
        <f t="shared" si="2"/>
        <v>-12.382</v>
      </c>
    </row>
    <row r="85" spans="1:8">
      <c r="A85">
        <v>52128.927239999997</v>
      </c>
      <c r="B85">
        <v>12.302</v>
      </c>
      <c r="C85">
        <v>12.291</v>
      </c>
      <c r="D85">
        <v>12.262</v>
      </c>
      <c r="E85">
        <v>12.260999999999999</v>
      </c>
      <c r="F85">
        <v>12.259</v>
      </c>
      <c r="G85">
        <f t="shared" si="1"/>
        <v>0.55244645382015278</v>
      </c>
      <c r="H85">
        <f t="shared" ref="H85:H116" si="3">-B85</f>
        <v>-12.302</v>
      </c>
    </row>
    <row r="86" spans="1:8">
      <c r="A86">
        <v>52130.929620000003</v>
      </c>
      <c r="B86">
        <v>12.374000000000001</v>
      </c>
      <c r="C86">
        <v>12.382</v>
      </c>
      <c r="D86">
        <v>12.371</v>
      </c>
      <c r="E86">
        <v>12.41</v>
      </c>
      <c r="F86">
        <v>12.442</v>
      </c>
      <c r="G86">
        <f t="shared" ref="G86:G149" si="4">+(A86-C$7)/C$8-INT((A86-C$7)/C$8)</f>
        <v>0.42628344999968704</v>
      </c>
      <c r="H86">
        <f t="shared" si="3"/>
        <v>-12.374000000000001</v>
      </c>
    </row>
    <row r="87" spans="1:8">
      <c r="A87">
        <v>52132.924769999998</v>
      </c>
      <c r="B87">
        <v>12.205</v>
      </c>
      <c r="C87">
        <v>12.13</v>
      </c>
      <c r="D87">
        <v>12.163</v>
      </c>
      <c r="E87">
        <v>12.198</v>
      </c>
      <c r="F87">
        <v>12.225</v>
      </c>
      <c r="G87">
        <f t="shared" si="4"/>
        <v>0.29696528008116729</v>
      </c>
      <c r="H87">
        <f t="shared" si="3"/>
        <v>-12.205</v>
      </c>
    </row>
    <row r="88" spans="1:8">
      <c r="A88">
        <v>52134.92151</v>
      </c>
      <c r="B88">
        <v>12.135</v>
      </c>
      <c r="C88">
        <v>12.103999999999999</v>
      </c>
      <c r="D88">
        <v>12.109</v>
      </c>
      <c r="E88">
        <v>12.132999999999999</v>
      </c>
      <c r="F88">
        <v>12.159000000000001</v>
      </c>
      <c r="G88">
        <f t="shared" si="4"/>
        <v>0.16834098486685889</v>
      </c>
      <c r="H88">
        <f t="shared" si="3"/>
        <v>-12.135</v>
      </c>
    </row>
    <row r="89" spans="1:8">
      <c r="A89">
        <v>52136.921309999998</v>
      </c>
      <c r="B89">
        <v>12.332000000000001</v>
      </c>
      <c r="C89">
        <v>12.343</v>
      </c>
      <c r="D89">
        <v>12.339</v>
      </c>
      <c r="E89">
        <v>12.353</v>
      </c>
      <c r="F89">
        <v>12.369</v>
      </c>
      <c r="G89">
        <f t="shared" si="4"/>
        <v>4.1052071150716074E-2</v>
      </c>
      <c r="H89">
        <f t="shared" si="3"/>
        <v>-12.332000000000001</v>
      </c>
    </row>
    <row r="90" spans="1:8">
      <c r="A90">
        <v>52137.912759999999</v>
      </c>
      <c r="B90">
        <v>12.430999999999999</v>
      </c>
      <c r="C90">
        <v>12.417999999999999</v>
      </c>
      <c r="D90">
        <v>12.417999999999999</v>
      </c>
      <c r="E90">
        <v>12.407</v>
      </c>
      <c r="F90">
        <v>12.391999999999999</v>
      </c>
      <c r="G90">
        <f t="shared" si="4"/>
        <v>0.47372004119688427</v>
      </c>
      <c r="H90">
        <f t="shared" si="3"/>
        <v>-12.430999999999999</v>
      </c>
    </row>
    <row r="91" spans="1:8">
      <c r="A91">
        <v>52141.873229999997</v>
      </c>
      <c r="B91">
        <v>12.159000000000001</v>
      </c>
      <c r="C91">
        <v>12.159000000000001</v>
      </c>
      <c r="D91">
        <v>12.159000000000001</v>
      </c>
      <c r="E91">
        <v>12.19</v>
      </c>
      <c r="F91">
        <v>12.233000000000001</v>
      </c>
      <c r="G91">
        <f t="shared" si="4"/>
        <v>0.20206591373261062</v>
      </c>
      <c r="H91">
        <f t="shared" si="3"/>
        <v>-12.159000000000001</v>
      </c>
    </row>
    <row r="92" spans="1:8">
      <c r="A92">
        <v>52144.911760000003</v>
      </c>
      <c r="B92">
        <v>12.388</v>
      </c>
      <c r="C92">
        <v>12.393000000000001</v>
      </c>
      <c r="D92">
        <v>12.395</v>
      </c>
      <c r="E92">
        <v>12.397</v>
      </c>
      <c r="F92">
        <v>12.473000000000001</v>
      </c>
      <c r="G92">
        <f t="shared" si="4"/>
        <v>0.52807792344043492</v>
      </c>
      <c r="H92">
        <f t="shared" si="3"/>
        <v>-12.388</v>
      </c>
    </row>
    <row r="93" spans="1:8">
      <c r="A93">
        <v>52145.896480000003</v>
      </c>
      <c r="B93">
        <v>12.448</v>
      </c>
      <c r="C93">
        <v>12.506</v>
      </c>
      <c r="D93">
        <v>12.507</v>
      </c>
      <c r="E93">
        <v>12.545999999999999</v>
      </c>
      <c r="F93">
        <v>12.63</v>
      </c>
      <c r="G93">
        <f t="shared" si="4"/>
        <v>0.95780892698417119</v>
      </c>
      <c r="H93">
        <f t="shared" si="3"/>
        <v>-12.448</v>
      </c>
    </row>
    <row r="94" spans="1:8">
      <c r="A94">
        <v>52166.900699999998</v>
      </c>
      <c r="B94">
        <v>12.093999999999999</v>
      </c>
      <c r="C94">
        <v>12.047000000000001</v>
      </c>
      <c r="D94">
        <v>12.045999999999999</v>
      </c>
      <c r="E94">
        <v>12.069000000000001</v>
      </c>
      <c r="F94">
        <v>12.122</v>
      </c>
      <c r="G94">
        <f t="shared" si="4"/>
        <v>0.12403337580991547</v>
      </c>
      <c r="H94">
        <f t="shared" si="3"/>
        <v>-12.093999999999999</v>
      </c>
    </row>
    <row r="95" spans="1:8">
      <c r="A95">
        <v>52168.867960000003</v>
      </c>
      <c r="B95">
        <v>12.999000000000001</v>
      </c>
      <c r="C95">
        <v>12.929</v>
      </c>
      <c r="D95">
        <v>12.94</v>
      </c>
      <c r="E95">
        <v>12.981</v>
      </c>
      <c r="F95">
        <v>13.038</v>
      </c>
      <c r="G95">
        <f t="shared" si="4"/>
        <v>0.98254403268009582</v>
      </c>
      <c r="H95">
        <f t="shared" si="3"/>
        <v>-12.999000000000001</v>
      </c>
    </row>
    <row r="96" spans="1:8">
      <c r="A96">
        <v>52172.827080000003</v>
      </c>
      <c r="B96">
        <v>12.260999999999999</v>
      </c>
      <c r="C96">
        <v>12.186</v>
      </c>
      <c r="D96">
        <v>12.189</v>
      </c>
      <c r="E96">
        <v>12.218999999999999</v>
      </c>
      <c r="F96">
        <v>12.259</v>
      </c>
      <c r="G96">
        <f t="shared" si="4"/>
        <v>0.71030076631927841</v>
      </c>
      <c r="H96">
        <f t="shared" si="3"/>
        <v>-12.260999999999999</v>
      </c>
    </row>
    <row r="97" spans="1:8">
      <c r="A97">
        <v>52183.847589999998</v>
      </c>
      <c r="B97">
        <v>12.393000000000001</v>
      </c>
      <c r="C97">
        <v>12.393000000000001</v>
      </c>
      <c r="D97">
        <v>12.358000000000001</v>
      </c>
      <c r="E97">
        <v>12.388</v>
      </c>
      <c r="F97">
        <v>12.439</v>
      </c>
      <c r="G97">
        <f t="shared" si="4"/>
        <v>0.51964232722963288</v>
      </c>
      <c r="H97">
        <f t="shared" si="3"/>
        <v>-12.393000000000001</v>
      </c>
    </row>
    <row r="98" spans="1:8">
      <c r="A98">
        <v>52184.89026</v>
      </c>
      <c r="B98">
        <v>13.003</v>
      </c>
      <c r="C98">
        <v>13.015000000000001</v>
      </c>
      <c r="D98">
        <v>13.035</v>
      </c>
      <c r="E98">
        <v>13.08</v>
      </c>
      <c r="F98">
        <v>13.164999999999999</v>
      </c>
      <c r="G98">
        <f t="shared" si="4"/>
        <v>0.97466266343269581</v>
      </c>
      <c r="H98">
        <f t="shared" si="3"/>
        <v>-13.003</v>
      </c>
    </row>
    <row r="99" spans="1:8">
      <c r="A99">
        <v>52186.834770000001</v>
      </c>
      <c r="B99">
        <v>12.138</v>
      </c>
      <c r="C99">
        <v>12.167999999999999</v>
      </c>
      <c r="D99">
        <v>12.159000000000001</v>
      </c>
      <c r="E99">
        <v>12.148</v>
      </c>
      <c r="F99">
        <v>12.146000000000001</v>
      </c>
      <c r="G99">
        <f t="shared" si="4"/>
        <v>0.82324523888661361</v>
      </c>
      <c r="H99">
        <f t="shared" si="3"/>
        <v>-12.138</v>
      </c>
    </row>
    <row r="100" spans="1:8">
      <c r="A100">
        <v>52188.855680000001</v>
      </c>
      <c r="B100">
        <v>12.246</v>
      </c>
      <c r="C100">
        <v>12.234999999999999</v>
      </c>
      <c r="D100">
        <v>12.239000000000001</v>
      </c>
      <c r="E100">
        <v>12.22</v>
      </c>
      <c r="F100">
        <v>12.231</v>
      </c>
      <c r="G100">
        <f t="shared" si="4"/>
        <v>0.70516871192558028</v>
      </c>
      <c r="H100">
        <f t="shared" si="3"/>
        <v>-12.246</v>
      </c>
    </row>
    <row r="101" spans="1:8">
      <c r="A101">
        <v>52190.812290000002</v>
      </c>
      <c r="B101">
        <v>12.315</v>
      </c>
      <c r="C101">
        <v>12.33</v>
      </c>
      <c r="D101">
        <v>12.324999999999999</v>
      </c>
      <c r="E101">
        <v>12.311</v>
      </c>
      <c r="F101">
        <v>12.37</v>
      </c>
      <c r="G101">
        <f t="shared" si="4"/>
        <v>0.55903171749446301</v>
      </c>
      <c r="H101">
        <f t="shared" si="3"/>
        <v>-12.315</v>
      </c>
    </row>
    <row r="102" spans="1:8">
      <c r="A102">
        <v>52192.802530000001</v>
      </c>
      <c r="B102">
        <v>12.172000000000001</v>
      </c>
      <c r="C102">
        <v>12.180999999999999</v>
      </c>
      <c r="D102">
        <v>12.172000000000001</v>
      </c>
      <c r="E102">
        <v>12.206</v>
      </c>
      <c r="F102">
        <v>12.249000000000001</v>
      </c>
      <c r="G102">
        <f t="shared" si="4"/>
        <v>0.42757082758890874</v>
      </c>
      <c r="H102">
        <f t="shared" si="3"/>
        <v>-12.172000000000001</v>
      </c>
    </row>
    <row r="103" spans="1:8">
      <c r="A103">
        <v>52194.801249999997</v>
      </c>
      <c r="B103">
        <v>12.201000000000001</v>
      </c>
      <c r="C103">
        <v>12.167999999999999</v>
      </c>
      <c r="D103">
        <v>12.159000000000001</v>
      </c>
      <c r="E103">
        <v>12.162000000000001</v>
      </c>
      <c r="F103">
        <v>12.175000000000001</v>
      </c>
      <c r="G103">
        <f t="shared" si="4"/>
        <v>0.29981060275429172</v>
      </c>
      <c r="H103">
        <f t="shared" si="3"/>
        <v>-12.201000000000001</v>
      </c>
    </row>
    <row r="104" spans="1:8">
      <c r="A104">
        <v>52198.791669999999</v>
      </c>
      <c r="B104">
        <v>12.468</v>
      </c>
      <c r="C104">
        <v>12.438000000000001</v>
      </c>
      <c r="D104">
        <v>12.425000000000001</v>
      </c>
      <c r="E104">
        <v>12.439</v>
      </c>
      <c r="F104">
        <v>12.414</v>
      </c>
      <c r="G104">
        <f t="shared" si="4"/>
        <v>4.1226630824326094E-2</v>
      </c>
      <c r="H104">
        <f t="shared" si="3"/>
        <v>-12.468</v>
      </c>
    </row>
    <row r="105" spans="1:8">
      <c r="A105">
        <v>52200.801919999998</v>
      </c>
      <c r="B105">
        <v>12.144</v>
      </c>
      <c r="C105">
        <v>12.19</v>
      </c>
      <c r="D105">
        <v>12.208</v>
      </c>
      <c r="E105">
        <v>12.217000000000001</v>
      </c>
      <c r="F105">
        <v>12.263999999999999</v>
      </c>
      <c r="G105">
        <f t="shared" si="4"/>
        <v>0.91849808857188009</v>
      </c>
      <c r="H105">
        <f t="shared" si="3"/>
        <v>-12.144</v>
      </c>
    </row>
    <row r="106" spans="1:8">
      <c r="A106">
        <v>52202.784119999997</v>
      </c>
      <c r="B106">
        <v>12.263999999999999</v>
      </c>
      <c r="C106">
        <v>12.201000000000001</v>
      </c>
      <c r="D106">
        <v>12.182</v>
      </c>
      <c r="E106">
        <v>12.170999999999999</v>
      </c>
      <c r="F106">
        <v>12.179</v>
      </c>
      <c r="G106">
        <f t="shared" si="4"/>
        <v>0.78352854923423365</v>
      </c>
      <c r="H106">
        <f t="shared" si="3"/>
        <v>-12.263999999999999</v>
      </c>
    </row>
    <row r="107" spans="1:8">
      <c r="A107">
        <v>52212.74654</v>
      </c>
      <c r="B107">
        <v>12.147</v>
      </c>
      <c r="C107">
        <v>12.159000000000001</v>
      </c>
      <c r="D107">
        <v>12.173999999999999</v>
      </c>
      <c r="E107">
        <v>12.19</v>
      </c>
      <c r="F107">
        <v>12.2</v>
      </c>
      <c r="G107">
        <f t="shared" si="4"/>
        <v>0.1311204985436234</v>
      </c>
      <c r="H107">
        <f t="shared" si="3"/>
        <v>-12.147</v>
      </c>
    </row>
    <row r="108" spans="1:8">
      <c r="A108">
        <v>52215.776890000001</v>
      </c>
      <c r="B108">
        <v>12.324999999999999</v>
      </c>
      <c r="C108">
        <v>12.356</v>
      </c>
      <c r="D108">
        <v>12.342000000000001</v>
      </c>
      <c r="E108">
        <v>12.36</v>
      </c>
      <c r="F108">
        <v>12.36</v>
      </c>
      <c r="G108">
        <f t="shared" si="4"/>
        <v>0.4535627629321084</v>
      </c>
      <c r="H108">
        <f t="shared" si="3"/>
        <v>-12.324999999999999</v>
      </c>
    </row>
    <row r="109" spans="1:8">
      <c r="A109">
        <v>52221.761019999998</v>
      </c>
      <c r="B109">
        <v>12.252000000000001</v>
      </c>
      <c r="C109">
        <v>12.217000000000001</v>
      </c>
      <c r="D109">
        <v>12.269</v>
      </c>
      <c r="E109">
        <v>12.311999999999999</v>
      </c>
      <c r="F109">
        <v>12.308999999999999</v>
      </c>
      <c r="G109">
        <f t="shared" si="4"/>
        <v>6.5032206260013936E-2</v>
      </c>
      <c r="H109">
        <f t="shared" si="3"/>
        <v>-12.252000000000001</v>
      </c>
    </row>
    <row r="110" spans="1:8">
      <c r="A110">
        <v>52222.7955</v>
      </c>
      <c r="B110">
        <v>12.496</v>
      </c>
      <c r="C110">
        <v>12.458</v>
      </c>
      <c r="D110">
        <v>12.461</v>
      </c>
      <c r="E110">
        <v>12.442</v>
      </c>
      <c r="F110">
        <v>12.502000000000001</v>
      </c>
      <c r="G110">
        <f t="shared" si="4"/>
        <v>0.51647843315356567</v>
      </c>
      <c r="H110">
        <f t="shared" si="3"/>
        <v>-12.496</v>
      </c>
    </row>
    <row r="111" spans="1:8">
      <c r="A111">
        <v>52225.717279999997</v>
      </c>
      <c r="B111">
        <v>12.124000000000001</v>
      </c>
      <c r="C111">
        <v>12.176</v>
      </c>
      <c r="D111">
        <v>12.193</v>
      </c>
      <c r="E111">
        <v>12.207000000000001</v>
      </c>
      <c r="F111">
        <v>12.208</v>
      </c>
      <c r="G111">
        <f t="shared" si="4"/>
        <v>0.79154083823544852</v>
      </c>
      <c r="H111">
        <f t="shared" si="3"/>
        <v>-12.124000000000001</v>
      </c>
    </row>
    <row r="112" spans="1:8">
      <c r="A112">
        <v>52229.807800000002</v>
      </c>
      <c r="B112">
        <v>12.303000000000001</v>
      </c>
      <c r="C112">
        <v>12.366</v>
      </c>
      <c r="D112">
        <v>12.295999999999999</v>
      </c>
      <c r="E112">
        <v>12.116</v>
      </c>
      <c r="F112">
        <v>12.01</v>
      </c>
      <c r="G112">
        <f t="shared" si="4"/>
        <v>0.57664042453126285</v>
      </c>
      <c r="H112">
        <f t="shared" si="3"/>
        <v>-12.303000000000001</v>
      </c>
    </row>
    <row r="113" spans="1:8">
      <c r="A113">
        <v>52232.735740000004</v>
      </c>
      <c r="B113">
        <v>12.291</v>
      </c>
      <c r="C113">
        <v>12.26</v>
      </c>
      <c r="D113">
        <v>12.225</v>
      </c>
      <c r="E113">
        <v>12.239000000000001</v>
      </c>
      <c r="F113">
        <v>12.263999999999999</v>
      </c>
      <c r="G113">
        <f t="shared" si="4"/>
        <v>0.85439104858272685</v>
      </c>
      <c r="H113">
        <f t="shared" si="3"/>
        <v>-12.291</v>
      </c>
    </row>
    <row r="114" spans="1:8">
      <c r="A114">
        <v>52233.817929999997</v>
      </c>
      <c r="B114">
        <v>12.250999999999999</v>
      </c>
      <c r="C114">
        <v>12.228999999999999</v>
      </c>
      <c r="D114">
        <v>12.231999999999999</v>
      </c>
      <c r="E114">
        <v>12.196999999999999</v>
      </c>
      <c r="F114">
        <v>12.217000000000001</v>
      </c>
      <c r="G114">
        <f t="shared" si="4"/>
        <v>0.32665788049644107</v>
      </c>
      <c r="H114">
        <f t="shared" si="3"/>
        <v>-12.250999999999999</v>
      </c>
    </row>
    <row r="115" spans="1:8">
      <c r="A115">
        <v>52234.79004</v>
      </c>
      <c r="B115">
        <v>12.218999999999999</v>
      </c>
      <c r="C115">
        <v>12.189</v>
      </c>
      <c r="D115">
        <v>12.194000000000001</v>
      </c>
      <c r="E115">
        <v>12.212999999999999</v>
      </c>
      <c r="F115">
        <v>12.256</v>
      </c>
      <c r="G115">
        <f t="shared" si="4"/>
        <v>0.75088589034271536</v>
      </c>
      <c r="H115">
        <f t="shared" si="3"/>
        <v>-12.218999999999999</v>
      </c>
    </row>
    <row r="116" spans="1:8">
      <c r="A116">
        <v>52235.762069999997</v>
      </c>
      <c r="B116">
        <v>12.111000000000001</v>
      </c>
      <c r="C116">
        <v>12.167</v>
      </c>
      <c r="D116">
        <v>12.188000000000001</v>
      </c>
      <c r="E116">
        <v>12.17</v>
      </c>
      <c r="F116">
        <v>12.163</v>
      </c>
      <c r="G116">
        <f t="shared" si="4"/>
        <v>0.17507898825198254</v>
      </c>
      <c r="H116">
        <f t="shared" si="3"/>
        <v>-12.111000000000001</v>
      </c>
    </row>
    <row r="117" spans="1:8">
      <c r="A117">
        <v>52237.793790000003</v>
      </c>
      <c r="B117">
        <v>12.218999999999999</v>
      </c>
      <c r="C117">
        <v>12.164</v>
      </c>
      <c r="D117">
        <v>12.217000000000001</v>
      </c>
      <c r="E117">
        <v>12.231999999999999</v>
      </c>
      <c r="F117">
        <v>12.262</v>
      </c>
      <c r="G117">
        <f t="shared" si="4"/>
        <v>6.1719936462907299E-2</v>
      </c>
      <c r="H117">
        <f t="shared" ref="H117:H143" si="5">-B117</f>
        <v>-12.218999999999999</v>
      </c>
    </row>
    <row r="118" spans="1:8">
      <c r="A118">
        <v>52240.789830000002</v>
      </c>
      <c r="B118">
        <v>12.212999999999999</v>
      </c>
      <c r="C118">
        <v>12.242000000000001</v>
      </c>
      <c r="D118">
        <v>12.27</v>
      </c>
      <c r="E118">
        <v>12.272</v>
      </c>
      <c r="F118">
        <v>12.272</v>
      </c>
      <c r="G118">
        <f t="shared" si="4"/>
        <v>0.36918934487937349</v>
      </c>
      <c r="H118">
        <f t="shared" si="5"/>
        <v>-12.212999999999999</v>
      </c>
    </row>
    <row r="119" spans="1:8">
      <c r="A119">
        <v>52241.779580000002</v>
      </c>
      <c r="B119">
        <v>12.189</v>
      </c>
      <c r="C119">
        <v>12.162000000000001</v>
      </c>
      <c r="D119">
        <v>12.176</v>
      </c>
      <c r="E119">
        <v>12.206</v>
      </c>
      <c r="F119">
        <v>12.19</v>
      </c>
      <c r="G119">
        <f t="shared" si="4"/>
        <v>0.80111543631397808</v>
      </c>
      <c r="H119">
        <f t="shared" si="5"/>
        <v>-12.189</v>
      </c>
    </row>
    <row r="120" spans="1:8">
      <c r="A120">
        <v>52373.510860000002</v>
      </c>
      <c r="B120">
        <v>12.09</v>
      </c>
      <c r="C120">
        <v>12.083</v>
      </c>
      <c r="D120">
        <v>12.068</v>
      </c>
      <c r="E120">
        <v>12.07</v>
      </c>
      <c r="F120">
        <v>12.076000000000001</v>
      </c>
      <c r="G120">
        <f t="shared" si="4"/>
        <v>0.28853841185815554</v>
      </c>
      <c r="H120">
        <f t="shared" si="5"/>
        <v>-12.09</v>
      </c>
    </row>
    <row r="121" spans="1:8">
      <c r="A121">
        <v>52384.465519999998</v>
      </c>
      <c r="B121">
        <v>12.147</v>
      </c>
      <c r="C121">
        <v>12.122999999999999</v>
      </c>
      <c r="D121">
        <v>12.121</v>
      </c>
      <c r="E121">
        <v>12.118</v>
      </c>
      <c r="F121">
        <v>12.11</v>
      </c>
      <c r="G121">
        <f t="shared" si="4"/>
        <v>6.9143086564395162E-2</v>
      </c>
      <c r="H121">
        <f t="shared" si="5"/>
        <v>-12.147</v>
      </c>
    </row>
    <row r="122" spans="1:8">
      <c r="A122">
        <v>52386.463929999998</v>
      </c>
      <c r="B122">
        <v>12.272</v>
      </c>
      <c r="C122">
        <v>12.295</v>
      </c>
      <c r="D122">
        <v>12.281000000000001</v>
      </c>
      <c r="E122">
        <v>12.276</v>
      </c>
      <c r="F122">
        <v>12.275</v>
      </c>
      <c r="G122">
        <f t="shared" si="4"/>
        <v>0.94124757798482506</v>
      </c>
      <c r="H122">
        <f t="shared" si="5"/>
        <v>-12.272</v>
      </c>
    </row>
    <row r="123" spans="1:8">
      <c r="A123">
        <v>52390.46357</v>
      </c>
      <c r="B123">
        <v>12.260999999999999</v>
      </c>
      <c r="C123">
        <v>12.222</v>
      </c>
      <c r="D123">
        <v>12.255000000000001</v>
      </c>
      <c r="E123">
        <v>12.276999999999999</v>
      </c>
      <c r="F123">
        <v>12.273999999999999</v>
      </c>
      <c r="G123">
        <f t="shared" si="4"/>
        <v>0.68668720652266302</v>
      </c>
      <c r="H123">
        <f t="shared" si="5"/>
        <v>-12.260999999999999</v>
      </c>
    </row>
    <row r="124" spans="1:8">
      <c r="A124">
        <v>52395.462829999997</v>
      </c>
      <c r="B124">
        <v>12.259</v>
      </c>
      <c r="C124">
        <v>12.215999999999999</v>
      </c>
      <c r="D124">
        <v>12.185</v>
      </c>
      <c r="E124">
        <v>12.172000000000001</v>
      </c>
      <c r="F124">
        <v>12.179</v>
      </c>
      <c r="G124">
        <f t="shared" si="4"/>
        <v>0.8683601864294701</v>
      </c>
      <c r="H124">
        <f t="shared" si="5"/>
        <v>-12.259</v>
      </c>
    </row>
    <row r="125" spans="1:8">
      <c r="A125">
        <v>52397.472990000002</v>
      </c>
      <c r="B125">
        <v>12.192</v>
      </c>
      <c r="C125">
        <v>12.21</v>
      </c>
      <c r="D125">
        <v>12.215</v>
      </c>
      <c r="E125">
        <v>12.227</v>
      </c>
      <c r="F125">
        <v>12.218999999999999</v>
      </c>
      <c r="G125">
        <f t="shared" si="4"/>
        <v>0.74559236825308517</v>
      </c>
      <c r="H125">
        <f t="shared" si="5"/>
        <v>-12.192</v>
      </c>
    </row>
    <row r="126" spans="1:8">
      <c r="A126">
        <v>52403.45592</v>
      </c>
      <c r="B126">
        <v>12.17</v>
      </c>
      <c r="C126">
        <v>12.146000000000001</v>
      </c>
      <c r="D126">
        <v>12.125</v>
      </c>
      <c r="E126">
        <v>12.102</v>
      </c>
      <c r="F126">
        <v>12.090999999999999</v>
      </c>
      <c r="G126">
        <f t="shared" si="4"/>
        <v>0.35653813256192279</v>
      </c>
      <c r="H126">
        <f t="shared" si="5"/>
        <v>-12.17</v>
      </c>
    </row>
    <row r="127" spans="1:8">
      <c r="A127">
        <v>52415.448279999997</v>
      </c>
      <c r="B127">
        <v>12.247999999999999</v>
      </c>
      <c r="C127">
        <v>12.223000000000001</v>
      </c>
      <c r="D127">
        <v>12.188000000000001</v>
      </c>
      <c r="E127">
        <v>12.15</v>
      </c>
      <c r="F127">
        <v>12.131</v>
      </c>
      <c r="G127">
        <f t="shared" si="4"/>
        <v>0.5899942395305402</v>
      </c>
      <c r="H127">
        <f t="shared" si="5"/>
        <v>-12.247999999999999</v>
      </c>
    </row>
    <row r="128" spans="1:8">
      <c r="A128">
        <v>52492.928509999998</v>
      </c>
      <c r="B128">
        <v>12.25</v>
      </c>
      <c r="C128">
        <v>12.202</v>
      </c>
      <c r="D128">
        <v>12.191000000000001</v>
      </c>
      <c r="E128">
        <v>12.218999999999999</v>
      </c>
      <c r="F128">
        <v>12.218999999999999</v>
      </c>
      <c r="G128">
        <f t="shared" si="4"/>
        <v>0.40230331488842808</v>
      </c>
      <c r="H128">
        <f t="shared" si="5"/>
        <v>-12.25</v>
      </c>
    </row>
    <row r="129" spans="1:8">
      <c r="A129">
        <v>52496.927629999998</v>
      </c>
      <c r="B129">
        <v>12.156000000000001</v>
      </c>
      <c r="C129">
        <v>12.134</v>
      </c>
      <c r="D129">
        <v>12.111000000000001</v>
      </c>
      <c r="E129">
        <v>12.114000000000001</v>
      </c>
      <c r="F129">
        <v>12.109</v>
      </c>
      <c r="G129">
        <f t="shared" si="4"/>
        <v>0.14751601585041385</v>
      </c>
      <c r="H129">
        <f t="shared" si="5"/>
        <v>-12.156000000000001</v>
      </c>
    </row>
    <row r="130" spans="1:8">
      <c r="A130">
        <v>52499.91762</v>
      </c>
      <c r="B130">
        <v>12.292999999999999</v>
      </c>
      <c r="C130">
        <v>12.234999999999999</v>
      </c>
      <c r="D130">
        <v>12.238</v>
      </c>
      <c r="E130">
        <v>12.244</v>
      </c>
      <c r="F130">
        <v>12.250999999999999</v>
      </c>
      <c r="G130">
        <f t="shared" si="4"/>
        <v>0.4523452092109892</v>
      </c>
      <c r="H130">
        <f t="shared" si="5"/>
        <v>-12.292999999999999</v>
      </c>
    </row>
    <row r="131" spans="1:8">
      <c r="A131">
        <v>52520.894959999998</v>
      </c>
      <c r="B131">
        <v>12.242000000000001</v>
      </c>
      <c r="C131">
        <v>12.246</v>
      </c>
      <c r="D131">
        <v>12.26</v>
      </c>
      <c r="E131">
        <v>12.265000000000001</v>
      </c>
      <c r="F131">
        <v>12.262</v>
      </c>
      <c r="G131">
        <f t="shared" si="4"/>
        <v>0.60683924799710098</v>
      </c>
      <c r="H131">
        <f t="shared" si="5"/>
        <v>-12.242000000000001</v>
      </c>
    </row>
    <row r="132" spans="1:8">
      <c r="A132">
        <v>52538.882169999997</v>
      </c>
      <c r="B132">
        <v>12.644</v>
      </c>
      <c r="C132">
        <v>12.561</v>
      </c>
      <c r="D132">
        <v>12.449</v>
      </c>
      <c r="E132">
        <v>12.353</v>
      </c>
      <c r="F132">
        <v>12.254</v>
      </c>
      <c r="G132">
        <f t="shared" si="4"/>
        <v>0.45644299753860196</v>
      </c>
      <c r="H132">
        <f t="shared" si="5"/>
        <v>-12.644</v>
      </c>
    </row>
    <row r="133" spans="1:8">
      <c r="A133">
        <v>52540.852229999997</v>
      </c>
      <c r="B133">
        <v>12.137</v>
      </c>
      <c r="C133">
        <v>12.119</v>
      </c>
      <c r="D133">
        <v>12.111000000000001</v>
      </c>
      <c r="E133">
        <v>12.111000000000001</v>
      </c>
      <c r="F133">
        <v>12.122999999999999</v>
      </c>
      <c r="G133">
        <f t="shared" si="4"/>
        <v>0.31617557211905023</v>
      </c>
      <c r="H133">
        <f t="shared" si="5"/>
        <v>-12.137</v>
      </c>
    </row>
    <row r="134" spans="1:8">
      <c r="A134">
        <v>52544.901879999998</v>
      </c>
      <c r="B134">
        <v>12.132999999999999</v>
      </c>
      <c r="C134">
        <v>12.087999999999999</v>
      </c>
      <c r="D134">
        <v>12.087</v>
      </c>
      <c r="E134">
        <v>12.122</v>
      </c>
      <c r="F134">
        <v>12.125999999999999</v>
      </c>
      <c r="G134">
        <f t="shared" si="4"/>
        <v>8.3439523801303039E-2</v>
      </c>
      <c r="H134">
        <f t="shared" si="5"/>
        <v>-12.132999999999999</v>
      </c>
    </row>
    <row r="135" spans="1:8">
      <c r="A135">
        <v>52552.815199999997</v>
      </c>
      <c r="B135">
        <v>12.397</v>
      </c>
      <c r="C135">
        <v>12.340999999999999</v>
      </c>
      <c r="D135">
        <v>12.313000000000001</v>
      </c>
      <c r="E135">
        <v>12.305999999999999</v>
      </c>
      <c r="F135">
        <v>12.337</v>
      </c>
      <c r="G135">
        <f t="shared" si="4"/>
        <v>0.53680590709927856</v>
      </c>
      <c r="H135">
        <f t="shared" si="5"/>
        <v>-12.397</v>
      </c>
    </row>
    <row r="136" spans="1:8">
      <c r="A136">
        <v>52554.832970000003</v>
      </c>
      <c r="B136">
        <v>12.25</v>
      </c>
      <c r="C136">
        <v>12.143000000000001</v>
      </c>
      <c r="D136">
        <v>12.169</v>
      </c>
      <c r="E136">
        <v>12.198</v>
      </c>
      <c r="F136">
        <v>12.183999999999999</v>
      </c>
      <c r="G136">
        <f t="shared" si="4"/>
        <v>0.41735908670628419</v>
      </c>
      <c r="H136">
        <f t="shared" si="5"/>
        <v>-12.25</v>
      </c>
    </row>
    <row r="137" spans="1:8">
      <c r="A137">
        <v>52557.808169999997</v>
      </c>
      <c r="B137">
        <v>12.236000000000001</v>
      </c>
      <c r="C137">
        <v>12.266999999999999</v>
      </c>
      <c r="D137">
        <v>12.221</v>
      </c>
      <c r="E137">
        <v>12.247</v>
      </c>
      <c r="F137">
        <v>12.278</v>
      </c>
      <c r="G137">
        <f t="shared" si="4"/>
        <v>0.71573393614573888</v>
      </c>
      <c r="H137">
        <f t="shared" si="5"/>
        <v>-12.236000000000001</v>
      </c>
    </row>
    <row r="138" spans="1:8">
      <c r="A138">
        <v>52559.812819999999</v>
      </c>
      <c r="B138">
        <v>12.284000000000001</v>
      </c>
      <c r="C138">
        <v>12.263</v>
      </c>
      <c r="D138">
        <v>12.282</v>
      </c>
      <c r="E138">
        <v>12.337</v>
      </c>
      <c r="F138">
        <v>12.362</v>
      </c>
      <c r="G138">
        <f t="shared" si="4"/>
        <v>0.59056155846954539</v>
      </c>
      <c r="H138">
        <f t="shared" si="5"/>
        <v>-12.284000000000001</v>
      </c>
    </row>
    <row r="139" spans="1:8">
      <c r="A139">
        <v>52561.818740000002</v>
      </c>
      <c r="B139">
        <v>12.301</v>
      </c>
      <c r="C139">
        <v>12.285</v>
      </c>
      <c r="D139">
        <v>12.295</v>
      </c>
      <c r="E139">
        <v>12.317</v>
      </c>
      <c r="F139">
        <v>12.332000000000001</v>
      </c>
      <c r="G139">
        <f t="shared" si="4"/>
        <v>0.46594340775615706</v>
      </c>
      <c r="H139">
        <f t="shared" si="5"/>
        <v>-12.301</v>
      </c>
    </row>
    <row r="140" spans="1:8">
      <c r="A140">
        <v>52565.814120000003</v>
      </c>
      <c r="B140">
        <v>12.141</v>
      </c>
      <c r="C140">
        <v>12.127000000000001</v>
      </c>
      <c r="D140">
        <v>12.135999999999999</v>
      </c>
      <c r="E140">
        <v>12.135</v>
      </c>
      <c r="F140">
        <v>12.163</v>
      </c>
      <c r="G140">
        <f t="shared" si="4"/>
        <v>0.20952397577343618</v>
      </c>
      <c r="H140">
        <f t="shared" si="5"/>
        <v>-12.141</v>
      </c>
    </row>
    <row r="141" spans="1:8">
      <c r="A141">
        <v>52621.763509999997</v>
      </c>
      <c r="B141">
        <v>12.228</v>
      </c>
      <c r="C141">
        <v>12.228999999999999</v>
      </c>
      <c r="D141">
        <v>12.189</v>
      </c>
      <c r="E141">
        <v>12.170999999999999</v>
      </c>
      <c r="F141">
        <v>12.156000000000001</v>
      </c>
      <c r="G141">
        <f t="shared" si="4"/>
        <v>0.62579206451709979</v>
      </c>
      <c r="H141">
        <f t="shared" si="5"/>
        <v>-12.228</v>
      </c>
    </row>
    <row r="142" spans="1:8">
      <c r="A142">
        <v>52623.72249</v>
      </c>
      <c r="B142">
        <v>12.308999999999999</v>
      </c>
      <c r="C142">
        <v>12.291</v>
      </c>
      <c r="D142">
        <v>12.26</v>
      </c>
      <c r="E142">
        <v>12.246</v>
      </c>
      <c r="F142">
        <v>12.256</v>
      </c>
      <c r="G142">
        <f t="shared" si="4"/>
        <v>0.48068933615076048</v>
      </c>
      <c r="H142">
        <f t="shared" si="5"/>
        <v>-12.308999999999999</v>
      </c>
    </row>
    <row r="143" spans="1:8">
      <c r="A143">
        <v>52625.708160000002</v>
      </c>
      <c r="B143">
        <v>12.163</v>
      </c>
      <c r="C143">
        <v>12.127000000000001</v>
      </c>
      <c r="D143">
        <v>12.13</v>
      </c>
      <c r="E143">
        <v>12.135</v>
      </c>
      <c r="F143">
        <v>12.124000000000001</v>
      </c>
      <c r="G143">
        <f t="shared" si="4"/>
        <v>0.34723410197975113</v>
      </c>
      <c r="H143">
        <f t="shared" si="5"/>
        <v>-12.163</v>
      </c>
    </row>
    <row r="144" spans="1:8">
      <c r="A144">
        <v>52628.670980000003</v>
      </c>
      <c r="B144">
        <v>12.263999999999999</v>
      </c>
      <c r="C144">
        <v>12.2</v>
      </c>
      <c r="D144">
        <v>12.178000000000001</v>
      </c>
      <c r="E144">
        <v>12.188000000000001</v>
      </c>
      <c r="F144">
        <v>12.244</v>
      </c>
      <c r="G144">
        <f t="shared" si="4"/>
        <v>0.64020632953602785</v>
      </c>
      <c r="H144">
        <f t="shared" ref="H144:H207" si="6">-B144</f>
        <v>-12.263999999999999</v>
      </c>
    </row>
    <row r="145" spans="1:8">
      <c r="A145">
        <v>52631.822090000001</v>
      </c>
      <c r="B145">
        <v>13.173</v>
      </c>
      <c r="C145">
        <v>13.169</v>
      </c>
      <c r="D145">
        <v>13.172000000000001</v>
      </c>
      <c r="E145">
        <v>13.164999999999999</v>
      </c>
      <c r="F145">
        <v>13.180999999999999</v>
      </c>
      <c r="G145">
        <f t="shared" si="4"/>
        <v>1.5348159270018868E-2</v>
      </c>
      <c r="H145">
        <f t="shared" si="6"/>
        <v>-13.173</v>
      </c>
    </row>
    <row r="146" spans="1:8">
      <c r="A146">
        <v>52635.678180000003</v>
      </c>
      <c r="B146">
        <v>12.301</v>
      </c>
      <c r="C146">
        <v>12.289</v>
      </c>
      <c r="D146">
        <v>12.249000000000001</v>
      </c>
      <c r="E146">
        <v>12.241</v>
      </c>
      <c r="F146">
        <v>12.273</v>
      </c>
      <c r="G146">
        <f t="shared" si="4"/>
        <v>0.69814268507917632</v>
      </c>
      <c r="H146">
        <f t="shared" si="6"/>
        <v>-12.301</v>
      </c>
    </row>
    <row r="147" spans="1:8">
      <c r="A147">
        <v>52637.691229999997</v>
      </c>
      <c r="B147">
        <v>12.22</v>
      </c>
      <c r="C147">
        <v>12.234</v>
      </c>
      <c r="D147">
        <v>12.218999999999999</v>
      </c>
      <c r="E147">
        <v>12.207000000000001</v>
      </c>
      <c r="F147">
        <v>12.183999999999999</v>
      </c>
      <c r="G147">
        <f t="shared" si="4"/>
        <v>0.57663606053699823</v>
      </c>
      <c r="H147">
        <f t="shared" si="6"/>
        <v>-12.22</v>
      </c>
    </row>
    <row r="148" spans="1:8">
      <c r="A148">
        <v>52639.691220000001</v>
      </c>
      <c r="B148">
        <v>12.180999999999999</v>
      </c>
      <c r="C148">
        <v>12.151</v>
      </c>
      <c r="D148">
        <v>12.137</v>
      </c>
      <c r="E148">
        <v>12.154</v>
      </c>
      <c r="F148">
        <v>12.19</v>
      </c>
      <c r="G148">
        <f t="shared" si="4"/>
        <v>0.44943006266834118</v>
      </c>
      <c r="H148">
        <f t="shared" si="6"/>
        <v>-12.180999999999999</v>
      </c>
    </row>
    <row r="149" spans="1:8">
      <c r="A149">
        <v>52641.69397</v>
      </c>
      <c r="B149">
        <v>12.221</v>
      </c>
      <c r="C149">
        <v>12.167999999999999</v>
      </c>
      <c r="D149">
        <v>12.157</v>
      </c>
      <c r="E149">
        <v>12.137</v>
      </c>
      <c r="F149">
        <v>12.129</v>
      </c>
      <c r="G149">
        <f t="shared" si="4"/>
        <v>0.32342852654304011</v>
      </c>
      <c r="H149">
        <f t="shared" si="6"/>
        <v>-12.221</v>
      </c>
    </row>
    <row r="150" spans="1:8">
      <c r="A150">
        <v>52643.70349</v>
      </c>
      <c r="B150">
        <v>12.154999999999999</v>
      </c>
      <c r="C150">
        <v>12.141999999999999</v>
      </c>
      <c r="D150">
        <v>12.135999999999999</v>
      </c>
      <c r="E150">
        <v>12.135</v>
      </c>
      <c r="F150">
        <v>12.122</v>
      </c>
      <c r="G150">
        <f t="shared" ref="G150:G213" si="7">+(A150-C$7)/C$8-INT((A150-C$7)/C$8)</f>
        <v>0.20038141288708289</v>
      </c>
      <c r="H150">
        <f t="shared" si="6"/>
        <v>-12.154999999999999</v>
      </c>
    </row>
    <row r="151" spans="1:8">
      <c r="A151">
        <v>52645.687680000003</v>
      </c>
      <c r="B151">
        <v>12.188000000000001</v>
      </c>
      <c r="C151">
        <v>12.180999999999999</v>
      </c>
      <c r="D151">
        <v>12.125</v>
      </c>
      <c r="E151">
        <v>12.099</v>
      </c>
      <c r="F151">
        <v>12.115</v>
      </c>
      <c r="G151">
        <f t="shared" si="7"/>
        <v>6.6280307925580928E-2</v>
      </c>
      <c r="H151">
        <f t="shared" si="6"/>
        <v>-12.188000000000001</v>
      </c>
    </row>
    <row r="152" spans="1:8">
      <c r="A152">
        <v>52647.668180000001</v>
      </c>
      <c r="B152">
        <v>12.234999999999999</v>
      </c>
      <c r="C152">
        <v>12.247999999999999</v>
      </c>
      <c r="D152">
        <v>12.221</v>
      </c>
      <c r="E152">
        <v>12.228999999999999</v>
      </c>
      <c r="F152">
        <v>12.257</v>
      </c>
      <c r="G152">
        <f t="shared" si="7"/>
        <v>0.93056888997642773</v>
      </c>
      <c r="H152">
        <f t="shared" si="6"/>
        <v>-12.234999999999999</v>
      </c>
    </row>
    <row r="153" spans="1:8">
      <c r="A153">
        <v>52650.65148</v>
      </c>
      <c r="B153">
        <v>12.154</v>
      </c>
      <c r="C153">
        <v>12.173</v>
      </c>
      <c r="D153">
        <v>12.156000000000001</v>
      </c>
      <c r="E153">
        <v>12.15</v>
      </c>
      <c r="F153">
        <v>12.156000000000001</v>
      </c>
      <c r="G153">
        <f t="shared" si="7"/>
        <v>0.23247857280145467</v>
      </c>
      <c r="H153">
        <f t="shared" si="6"/>
        <v>-12.154</v>
      </c>
    </row>
    <row r="154" spans="1:8">
      <c r="A154">
        <v>52652.66691</v>
      </c>
      <c r="B154">
        <v>12.162000000000001</v>
      </c>
      <c r="C154">
        <v>12.154</v>
      </c>
      <c r="D154">
        <v>12.124000000000001</v>
      </c>
      <c r="E154">
        <v>12.135</v>
      </c>
      <c r="F154">
        <v>12.127000000000001</v>
      </c>
      <c r="G154">
        <f t="shared" si="7"/>
        <v>0.11201057831729599</v>
      </c>
      <c r="H154">
        <f t="shared" si="6"/>
        <v>-12.162000000000001</v>
      </c>
    </row>
    <row r="155" spans="1:8">
      <c r="A155">
        <v>52654.6659</v>
      </c>
      <c r="B155">
        <v>13.159000000000001</v>
      </c>
      <c r="C155">
        <v>13.177</v>
      </c>
      <c r="D155">
        <v>13.231</v>
      </c>
      <c r="E155">
        <v>13.3</v>
      </c>
      <c r="F155">
        <v>13.292999999999999</v>
      </c>
      <c r="G155">
        <f t="shared" si="7"/>
        <v>0.98436818126390335</v>
      </c>
      <c r="H155">
        <f t="shared" si="6"/>
        <v>-13.159000000000001</v>
      </c>
    </row>
    <row r="156" spans="1:8">
      <c r="A156">
        <v>52657.699260000001</v>
      </c>
      <c r="B156">
        <v>12.09</v>
      </c>
      <c r="C156">
        <v>12.125999999999999</v>
      </c>
      <c r="D156">
        <v>12.125999999999999</v>
      </c>
      <c r="E156">
        <v>12.147</v>
      </c>
      <c r="F156">
        <v>12.2</v>
      </c>
      <c r="G156">
        <f t="shared" si="7"/>
        <v>0.30812400719352695</v>
      </c>
      <c r="H156">
        <f t="shared" si="6"/>
        <v>-12.09</v>
      </c>
    </row>
    <row r="157" spans="1:8">
      <c r="A157">
        <v>52659.717900000003</v>
      </c>
      <c r="B157">
        <v>12.162000000000001</v>
      </c>
      <c r="C157">
        <v>12.15</v>
      </c>
      <c r="D157">
        <v>12.096</v>
      </c>
      <c r="E157">
        <v>12.095000000000001</v>
      </c>
      <c r="F157">
        <v>12.124000000000001</v>
      </c>
      <c r="G157">
        <f t="shared" si="7"/>
        <v>0.18905685408813611</v>
      </c>
      <c r="H157">
        <f t="shared" si="6"/>
        <v>-12.162000000000001</v>
      </c>
    </row>
    <row r="158" spans="1:8">
      <c r="A158">
        <v>52661.715049999999</v>
      </c>
      <c r="B158">
        <v>12.282999999999999</v>
      </c>
      <c r="C158">
        <v>12.269</v>
      </c>
      <c r="D158">
        <v>12.218999999999999</v>
      </c>
      <c r="E158">
        <v>12.173999999999999</v>
      </c>
      <c r="F158">
        <v>12.144</v>
      </c>
      <c r="G158">
        <f t="shared" si="7"/>
        <v>6.0611482535961159E-2</v>
      </c>
      <c r="H158">
        <f t="shared" si="6"/>
        <v>-12.282999999999999</v>
      </c>
    </row>
    <row r="159" spans="1:8">
      <c r="A159">
        <v>52699.617460000001</v>
      </c>
      <c r="B159">
        <v>12.207000000000001</v>
      </c>
      <c r="C159">
        <v>12.170999999999999</v>
      </c>
      <c r="D159">
        <v>12.189</v>
      </c>
      <c r="E159">
        <v>12.199</v>
      </c>
      <c r="F159">
        <v>12.204000000000001</v>
      </c>
      <c r="G159">
        <f t="shared" si="7"/>
        <v>0.60119224256982307</v>
      </c>
      <c r="H159">
        <f t="shared" si="6"/>
        <v>-12.207000000000001</v>
      </c>
    </row>
    <row r="160" spans="1:8">
      <c r="A160">
        <v>52701.615380000003</v>
      </c>
      <c r="B160">
        <v>12.327</v>
      </c>
      <c r="C160">
        <v>12.257999999999999</v>
      </c>
      <c r="D160">
        <v>12.249000000000001</v>
      </c>
      <c r="E160">
        <v>12.262</v>
      </c>
      <c r="F160">
        <v>12.271000000000001</v>
      </c>
      <c r="G160">
        <f t="shared" si="7"/>
        <v>0.47308289839122608</v>
      </c>
      <c r="H160">
        <f t="shared" si="6"/>
        <v>-12.327</v>
      </c>
    </row>
    <row r="161" spans="1:8">
      <c r="A161">
        <v>52703.611100000002</v>
      </c>
      <c r="B161">
        <v>12.236000000000001</v>
      </c>
      <c r="C161">
        <v>12.247999999999999</v>
      </c>
      <c r="D161">
        <v>12.257</v>
      </c>
      <c r="E161">
        <v>12.27</v>
      </c>
      <c r="F161">
        <v>12.362</v>
      </c>
      <c r="G161">
        <f t="shared" si="7"/>
        <v>0.34401347600874033</v>
      </c>
      <c r="H161">
        <f t="shared" si="6"/>
        <v>-12.236000000000001</v>
      </c>
    </row>
    <row r="162" spans="1:8">
      <c r="A162">
        <v>52705.603179999998</v>
      </c>
      <c r="B162">
        <v>12.188000000000001</v>
      </c>
      <c r="C162">
        <v>12.156000000000001</v>
      </c>
      <c r="D162">
        <v>12.148999999999999</v>
      </c>
      <c r="E162">
        <v>12.129</v>
      </c>
      <c r="F162">
        <v>12.106</v>
      </c>
      <c r="G162">
        <f t="shared" si="7"/>
        <v>0.21335556059875671</v>
      </c>
      <c r="H162">
        <f t="shared" si="6"/>
        <v>-12.188000000000001</v>
      </c>
    </row>
    <row r="163" spans="1:8">
      <c r="A163">
        <v>52707.601260000003</v>
      </c>
      <c r="B163">
        <v>12.164</v>
      </c>
      <c r="C163">
        <v>12.159000000000001</v>
      </c>
      <c r="D163">
        <v>12.146000000000001</v>
      </c>
      <c r="E163">
        <v>12.159000000000001</v>
      </c>
      <c r="F163">
        <v>12.209</v>
      </c>
      <c r="G163">
        <f t="shared" si="7"/>
        <v>8.5316040290877027E-2</v>
      </c>
      <c r="H163">
        <f t="shared" si="6"/>
        <v>-12.164</v>
      </c>
    </row>
    <row r="164" spans="1:8">
      <c r="A164">
        <v>52709.587729999999</v>
      </c>
      <c r="B164">
        <v>12.456</v>
      </c>
      <c r="C164">
        <v>12.476000000000001</v>
      </c>
      <c r="D164">
        <v>12.449</v>
      </c>
      <c r="E164">
        <v>12.41</v>
      </c>
      <c r="F164">
        <v>12.404</v>
      </c>
      <c r="G164">
        <f t="shared" si="7"/>
        <v>0.95220992546384764</v>
      </c>
      <c r="H164">
        <f t="shared" si="6"/>
        <v>-12.456</v>
      </c>
    </row>
    <row r="165" spans="1:8">
      <c r="A165">
        <v>52711.589509999998</v>
      </c>
      <c r="B165">
        <v>12.228999999999999</v>
      </c>
      <c r="C165">
        <v>12.242000000000001</v>
      </c>
      <c r="D165">
        <v>12.239000000000001</v>
      </c>
      <c r="E165">
        <v>12.241</v>
      </c>
      <c r="F165">
        <v>12.253</v>
      </c>
      <c r="G165">
        <f t="shared" si="7"/>
        <v>0.82578508213057944</v>
      </c>
      <c r="H165">
        <f t="shared" si="6"/>
        <v>-12.228999999999999</v>
      </c>
    </row>
    <row r="166" spans="1:8">
      <c r="A166">
        <v>52713.601609999998</v>
      </c>
      <c r="B166">
        <v>12.164999999999999</v>
      </c>
      <c r="C166">
        <v>12.134</v>
      </c>
      <c r="D166">
        <v>12.157999999999999</v>
      </c>
      <c r="E166">
        <v>12.186999999999999</v>
      </c>
      <c r="F166">
        <v>12.227</v>
      </c>
      <c r="G166">
        <f t="shared" si="7"/>
        <v>0.70386387836703079</v>
      </c>
      <c r="H166">
        <f t="shared" si="6"/>
        <v>-12.164999999999999</v>
      </c>
    </row>
    <row r="167" spans="1:8">
      <c r="A167">
        <v>52715.60628</v>
      </c>
      <c r="B167">
        <v>12.234</v>
      </c>
      <c r="C167">
        <v>12.227</v>
      </c>
      <c r="D167">
        <v>12.225</v>
      </c>
      <c r="E167">
        <v>12.246</v>
      </c>
      <c r="F167">
        <v>12.295</v>
      </c>
      <c r="G167">
        <f t="shared" si="7"/>
        <v>0.57870022867430748</v>
      </c>
      <c r="H167">
        <f t="shared" si="6"/>
        <v>-12.234</v>
      </c>
    </row>
    <row r="168" spans="1:8">
      <c r="A168">
        <v>52719.529349999997</v>
      </c>
      <c r="B168">
        <v>12.134</v>
      </c>
      <c r="C168">
        <v>12.135999999999999</v>
      </c>
      <c r="D168">
        <v>12.117000000000001</v>
      </c>
      <c r="E168">
        <v>12.122999999999999</v>
      </c>
      <c r="F168">
        <v>12.103</v>
      </c>
      <c r="G168">
        <f t="shared" si="7"/>
        <v>0.29072477176308098</v>
      </c>
      <c r="H168">
        <f t="shared" si="6"/>
        <v>-12.134</v>
      </c>
    </row>
    <row r="169" spans="1:8">
      <c r="A169">
        <v>52723.571660000001</v>
      </c>
      <c r="B169">
        <v>12.381</v>
      </c>
      <c r="C169">
        <v>12.343</v>
      </c>
      <c r="D169">
        <v>12.324999999999999</v>
      </c>
      <c r="E169">
        <v>12.324999999999999</v>
      </c>
      <c r="F169">
        <v>12.337999999999999</v>
      </c>
      <c r="G169">
        <f t="shared" si="7"/>
        <v>5.4785553443196022E-2</v>
      </c>
      <c r="H169">
        <f t="shared" si="6"/>
        <v>-12.381</v>
      </c>
    </row>
    <row r="170" spans="1:8">
      <c r="A170">
        <v>52725.568330000002</v>
      </c>
      <c r="B170">
        <v>12.21</v>
      </c>
      <c r="C170">
        <v>12.202</v>
      </c>
      <c r="D170">
        <v>12.21</v>
      </c>
      <c r="E170">
        <v>12.236000000000001</v>
      </c>
      <c r="F170">
        <v>12.244999999999999</v>
      </c>
      <c r="G170">
        <f t="shared" si="7"/>
        <v>0.92613071028526406</v>
      </c>
      <c r="H170">
        <f t="shared" si="6"/>
        <v>-12.21</v>
      </c>
    </row>
    <row r="171" spans="1:8">
      <c r="A171">
        <v>52727.561809999999</v>
      </c>
      <c r="B171">
        <v>12.259</v>
      </c>
      <c r="C171">
        <v>12.196999999999999</v>
      </c>
      <c r="D171">
        <v>12.163</v>
      </c>
      <c r="E171">
        <v>12.148999999999999</v>
      </c>
      <c r="F171">
        <v>12.159000000000001</v>
      </c>
      <c r="G171">
        <f t="shared" si="7"/>
        <v>0.79608375373203444</v>
      </c>
      <c r="H171">
        <f t="shared" si="6"/>
        <v>-12.259</v>
      </c>
    </row>
    <row r="172" spans="1:8">
      <c r="A172">
        <v>52729.559760000004</v>
      </c>
      <c r="B172">
        <v>12.112</v>
      </c>
      <c r="C172">
        <v>12.073</v>
      </c>
      <c r="D172">
        <v>12.028</v>
      </c>
      <c r="E172">
        <v>12.04</v>
      </c>
      <c r="F172">
        <v>12.045</v>
      </c>
      <c r="G172">
        <f t="shared" si="7"/>
        <v>0.6679875015301775</v>
      </c>
      <c r="H172">
        <f t="shared" si="6"/>
        <v>-12.112</v>
      </c>
    </row>
    <row r="173" spans="1:8">
      <c r="A173">
        <v>52733.54739</v>
      </c>
      <c r="B173">
        <v>12.233000000000001</v>
      </c>
      <c r="C173">
        <v>12.212</v>
      </c>
      <c r="D173">
        <v>12.186</v>
      </c>
      <c r="E173">
        <v>12.185</v>
      </c>
      <c r="F173">
        <v>12.175000000000001</v>
      </c>
      <c r="G173">
        <f t="shared" si="7"/>
        <v>0.40818597587687577</v>
      </c>
      <c r="H173">
        <f t="shared" si="6"/>
        <v>-12.233000000000001</v>
      </c>
    </row>
    <row r="174" spans="1:8">
      <c r="A174">
        <v>52735.542910000004</v>
      </c>
      <c r="B174">
        <v>12.164999999999999</v>
      </c>
      <c r="C174">
        <v>12.194000000000001</v>
      </c>
      <c r="D174">
        <v>12.147</v>
      </c>
      <c r="E174">
        <v>12.090999999999999</v>
      </c>
      <c r="F174">
        <v>12.07</v>
      </c>
      <c r="G174">
        <f t="shared" si="7"/>
        <v>0.27902927365998664</v>
      </c>
      <c r="H174">
        <f t="shared" si="6"/>
        <v>-12.164999999999999</v>
      </c>
    </row>
    <row r="175" spans="1:8">
      <c r="A175">
        <v>52737.534650000001</v>
      </c>
      <c r="B175">
        <v>12.226000000000001</v>
      </c>
      <c r="C175">
        <v>12.239000000000001</v>
      </c>
      <c r="D175">
        <v>12.27</v>
      </c>
      <c r="E175">
        <v>12.289</v>
      </c>
      <c r="F175">
        <v>12.262</v>
      </c>
      <c r="G175">
        <f t="shared" si="7"/>
        <v>0.14822298252833832</v>
      </c>
      <c r="H175">
        <f t="shared" si="6"/>
        <v>-12.226000000000001</v>
      </c>
    </row>
    <row r="176" spans="1:8">
      <c r="A176">
        <v>52739.55717</v>
      </c>
      <c r="B176">
        <v>12.84</v>
      </c>
      <c r="C176">
        <v>12.756</v>
      </c>
      <c r="D176">
        <v>12.696999999999999</v>
      </c>
      <c r="E176">
        <v>12.678000000000001</v>
      </c>
      <c r="F176">
        <v>12.651</v>
      </c>
      <c r="G176">
        <f t="shared" si="7"/>
        <v>3.084905825171802E-2</v>
      </c>
      <c r="H176">
        <f t="shared" si="6"/>
        <v>-12.84</v>
      </c>
    </row>
    <row r="177" spans="1:8">
      <c r="A177">
        <v>52741.53224</v>
      </c>
      <c r="B177">
        <v>12.234</v>
      </c>
      <c r="C177">
        <v>12.24</v>
      </c>
      <c r="D177">
        <v>12.234</v>
      </c>
      <c r="E177">
        <v>12.231</v>
      </c>
      <c r="F177">
        <v>12.211</v>
      </c>
      <c r="G177">
        <f t="shared" si="7"/>
        <v>0.8927679927396639</v>
      </c>
      <c r="H177">
        <f t="shared" si="6"/>
        <v>-12.234</v>
      </c>
    </row>
    <row r="178" spans="1:8">
      <c r="A178">
        <v>52743.529739999998</v>
      </c>
      <c r="B178">
        <v>12.297000000000001</v>
      </c>
      <c r="C178">
        <v>12.255000000000001</v>
      </c>
      <c r="D178">
        <v>12.224</v>
      </c>
      <c r="E178">
        <v>12.244999999999999</v>
      </c>
      <c r="F178">
        <v>12.286</v>
      </c>
      <c r="G178">
        <f t="shared" si="7"/>
        <v>0.76447536090245194</v>
      </c>
      <c r="H178">
        <f t="shared" si="6"/>
        <v>-12.297000000000001</v>
      </c>
    </row>
    <row r="179" spans="1:8">
      <c r="A179">
        <v>52745.539799999999</v>
      </c>
      <c r="B179">
        <v>12.244999999999999</v>
      </c>
      <c r="C179">
        <v>12.252000000000001</v>
      </c>
      <c r="D179">
        <v>12.257999999999999</v>
      </c>
      <c r="E179">
        <v>12.266999999999999</v>
      </c>
      <c r="F179">
        <v>12.255000000000001</v>
      </c>
      <c r="G179">
        <f t="shared" si="7"/>
        <v>0.64166390280573182</v>
      </c>
      <c r="H179">
        <f t="shared" si="6"/>
        <v>-12.244999999999999</v>
      </c>
    </row>
    <row r="180" spans="1:8">
      <c r="A180">
        <v>52750.470289999997</v>
      </c>
      <c r="B180">
        <v>12.205</v>
      </c>
      <c r="C180">
        <v>12.247999999999999</v>
      </c>
      <c r="D180">
        <v>12.234</v>
      </c>
      <c r="E180">
        <v>12.226000000000001</v>
      </c>
      <c r="F180">
        <v>12.257</v>
      </c>
      <c r="G180">
        <f t="shared" si="7"/>
        <v>0.79332571089430814</v>
      </c>
      <c r="H180">
        <f t="shared" si="6"/>
        <v>-12.205</v>
      </c>
    </row>
    <row r="181" spans="1:8">
      <c r="A181">
        <v>52752.494780000001</v>
      </c>
      <c r="B181">
        <v>12.206</v>
      </c>
      <c r="C181">
        <v>12.244999999999999</v>
      </c>
      <c r="D181">
        <v>12.241</v>
      </c>
      <c r="E181">
        <v>12.242000000000001</v>
      </c>
      <c r="F181">
        <v>12.247</v>
      </c>
      <c r="G181">
        <f t="shared" si="7"/>
        <v>0.67681149301041899</v>
      </c>
      <c r="H181">
        <f t="shared" si="6"/>
        <v>-12.206</v>
      </c>
    </row>
    <row r="182" spans="1:8">
      <c r="A182">
        <v>52755.4948</v>
      </c>
      <c r="B182">
        <v>13.193</v>
      </c>
      <c r="C182">
        <v>13.063000000000001</v>
      </c>
      <c r="D182">
        <v>13.058</v>
      </c>
      <c r="E182">
        <v>13.061999999999999</v>
      </c>
      <c r="F182">
        <v>13.093999999999999</v>
      </c>
      <c r="G182">
        <f t="shared" si="7"/>
        <v>0.98601777017604775</v>
      </c>
      <c r="H182">
        <f t="shared" si="6"/>
        <v>-13.193</v>
      </c>
    </row>
    <row r="183" spans="1:8">
      <c r="A183">
        <v>52757.49394</v>
      </c>
      <c r="B183">
        <v>12.244</v>
      </c>
      <c r="C183">
        <v>12.180999999999999</v>
      </c>
      <c r="D183">
        <v>12.182</v>
      </c>
      <c r="E183">
        <v>12.175000000000001</v>
      </c>
      <c r="F183">
        <v>12.185</v>
      </c>
      <c r="G183">
        <f t="shared" si="7"/>
        <v>0.85844083300003149</v>
      </c>
      <c r="H183">
        <f t="shared" si="6"/>
        <v>-12.244</v>
      </c>
    </row>
    <row r="184" spans="1:8">
      <c r="A184">
        <v>52761.522149999997</v>
      </c>
      <c r="B184">
        <v>12.193</v>
      </c>
      <c r="C184">
        <v>12.193</v>
      </c>
      <c r="D184">
        <v>12.186</v>
      </c>
      <c r="E184">
        <v>12.173</v>
      </c>
      <c r="F184">
        <v>12.193</v>
      </c>
      <c r="G184">
        <f t="shared" si="7"/>
        <v>0.616348386195682</v>
      </c>
      <c r="H184">
        <f t="shared" si="6"/>
        <v>-12.193</v>
      </c>
    </row>
    <row r="185" spans="1:8">
      <c r="A185">
        <v>52763.515630000002</v>
      </c>
      <c r="B185">
        <v>12.273</v>
      </c>
      <c r="C185">
        <v>12.255000000000001</v>
      </c>
      <c r="D185">
        <v>12.262</v>
      </c>
      <c r="E185">
        <v>12.273999999999999</v>
      </c>
      <c r="F185">
        <v>12.285</v>
      </c>
      <c r="G185">
        <f t="shared" si="7"/>
        <v>0.48630142964560719</v>
      </c>
      <c r="H185">
        <f t="shared" si="6"/>
        <v>-12.273</v>
      </c>
    </row>
    <row r="186" spans="1:8">
      <c r="A186">
        <v>52766.513559999999</v>
      </c>
      <c r="B186">
        <v>12.212</v>
      </c>
      <c r="C186">
        <v>12.198</v>
      </c>
      <c r="D186">
        <v>12.199</v>
      </c>
      <c r="E186">
        <v>12.218</v>
      </c>
      <c r="F186">
        <v>12.212999999999999</v>
      </c>
      <c r="G186">
        <f t="shared" si="7"/>
        <v>0.79459563251786847</v>
      </c>
      <c r="H186">
        <f t="shared" si="6"/>
        <v>-12.212</v>
      </c>
    </row>
    <row r="187" spans="1:8">
      <c r="A187">
        <v>52770.514589999999</v>
      </c>
      <c r="B187">
        <v>12.186999999999999</v>
      </c>
      <c r="C187">
        <v>12.141999999999999</v>
      </c>
      <c r="D187">
        <v>12.144</v>
      </c>
      <c r="E187">
        <v>12.177</v>
      </c>
      <c r="F187">
        <v>12.166</v>
      </c>
      <c r="G187">
        <f t="shared" si="7"/>
        <v>0.54064185591909109</v>
      </c>
      <c r="H187">
        <f t="shared" si="6"/>
        <v>-12.186999999999999</v>
      </c>
    </row>
    <row r="188" spans="1:8">
      <c r="A188">
        <v>52775.45966</v>
      </c>
      <c r="B188">
        <v>12.276</v>
      </c>
      <c r="C188">
        <v>12.254</v>
      </c>
      <c r="D188">
        <v>12.259</v>
      </c>
      <c r="E188">
        <v>12.239000000000001</v>
      </c>
      <c r="F188">
        <v>12.221</v>
      </c>
      <c r="G188">
        <f t="shared" si="7"/>
        <v>0.69866636409790317</v>
      </c>
      <c r="H188">
        <f t="shared" si="6"/>
        <v>-12.276</v>
      </c>
    </row>
    <row r="189" spans="1:8">
      <c r="A189">
        <v>52782.4876</v>
      </c>
      <c r="B189">
        <v>12.212</v>
      </c>
      <c r="C189">
        <v>12.186999999999999</v>
      </c>
      <c r="D189">
        <v>12.193</v>
      </c>
      <c r="E189">
        <v>12.205</v>
      </c>
      <c r="F189">
        <v>12.195</v>
      </c>
      <c r="G189">
        <f t="shared" si="7"/>
        <v>0.76565363869769953</v>
      </c>
      <c r="H189">
        <f t="shared" si="6"/>
        <v>-12.212</v>
      </c>
    </row>
    <row r="190" spans="1:8">
      <c r="A190">
        <v>52785.457280000002</v>
      </c>
      <c r="B190">
        <v>12.28</v>
      </c>
      <c r="C190">
        <v>12.257</v>
      </c>
      <c r="D190">
        <v>12.236000000000001</v>
      </c>
      <c r="E190">
        <v>12.212999999999999</v>
      </c>
      <c r="F190">
        <v>12.212</v>
      </c>
      <c r="G190">
        <f t="shared" si="7"/>
        <v>6.1619564650342795E-2</v>
      </c>
      <c r="H190">
        <f t="shared" si="6"/>
        <v>-12.28</v>
      </c>
    </row>
    <row r="191" spans="1:8">
      <c r="A191">
        <v>52791.458960000004</v>
      </c>
      <c r="B191">
        <v>12.138</v>
      </c>
      <c r="C191">
        <v>12.09</v>
      </c>
      <c r="D191">
        <v>12.079000000000001</v>
      </c>
      <c r="E191">
        <v>12.07</v>
      </c>
      <c r="F191">
        <v>12.066000000000001</v>
      </c>
      <c r="G191">
        <f t="shared" si="7"/>
        <v>0.68074781364279602</v>
      </c>
      <c r="H191">
        <f t="shared" si="6"/>
        <v>-12.138</v>
      </c>
    </row>
    <row r="192" spans="1:8">
      <c r="A192">
        <v>52794.453110000002</v>
      </c>
      <c r="B192">
        <v>13.24</v>
      </c>
      <c r="C192">
        <v>13.333</v>
      </c>
      <c r="D192">
        <v>13.301</v>
      </c>
      <c r="E192">
        <v>13.269</v>
      </c>
      <c r="F192">
        <v>13.228</v>
      </c>
      <c r="G192">
        <f t="shared" si="7"/>
        <v>0.98739242760348134</v>
      </c>
      <c r="H192">
        <f t="shared" si="6"/>
        <v>-13.24</v>
      </c>
    </row>
    <row r="193" spans="1:8">
      <c r="A193">
        <v>52859.929340000002</v>
      </c>
      <c r="B193">
        <v>12.217000000000001</v>
      </c>
      <c r="C193">
        <v>12.178000000000001</v>
      </c>
      <c r="D193">
        <v>12.145</v>
      </c>
      <c r="E193">
        <v>12.113</v>
      </c>
      <c r="F193">
        <v>12.113</v>
      </c>
      <c r="G193">
        <f t="shared" si="7"/>
        <v>0.56116570949998845</v>
      </c>
      <c r="H193">
        <f t="shared" si="6"/>
        <v>-12.217000000000001</v>
      </c>
    </row>
    <row r="194" spans="1:8">
      <c r="A194">
        <v>52867.920239999999</v>
      </c>
      <c r="B194">
        <v>12.451000000000001</v>
      </c>
      <c r="C194">
        <v>12.489000000000001</v>
      </c>
      <c r="D194">
        <v>12.446999999999999</v>
      </c>
      <c r="E194">
        <v>12.433999999999999</v>
      </c>
      <c r="F194">
        <v>12.47</v>
      </c>
      <c r="G194">
        <f t="shared" si="7"/>
        <v>4.8387941418681635E-2</v>
      </c>
      <c r="H194">
        <f t="shared" si="6"/>
        <v>-12.451000000000001</v>
      </c>
    </row>
    <row r="195" spans="1:8">
      <c r="A195">
        <v>52875.921820000003</v>
      </c>
      <c r="B195">
        <v>12.335000000000001</v>
      </c>
      <c r="C195">
        <v>12.279</v>
      </c>
      <c r="D195">
        <v>12.278</v>
      </c>
      <c r="E195">
        <v>12.298999999999999</v>
      </c>
      <c r="F195">
        <v>12.295</v>
      </c>
      <c r="G195">
        <f t="shared" si="7"/>
        <v>0.54027091661538407</v>
      </c>
      <c r="H195">
        <f t="shared" si="6"/>
        <v>-12.335000000000001</v>
      </c>
    </row>
    <row r="196" spans="1:8">
      <c r="A196">
        <v>52883.919110000003</v>
      </c>
      <c r="B196">
        <v>12.916</v>
      </c>
      <c r="C196">
        <v>12.95</v>
      </c>
      <c r="D196">
        <v>12.955</v>
      </c>
      <c r="E196">
        <v>12.932</v>
      </c>
      <c r="F196">
        <v>12.906000000000001</v>
      </c>
      <c r="G196">
        <f t="shared" si="7"/>
        <v>3.0281739314837353E-2</v>
      </c>
      <c r="H196">
        <f t="shared" si="6"/>
        <v>-12.916</v>
      </c>
    </row>
    <row r="197" spans="1:8">
      <c r="A197">
        <v>52886.888579999999</v>
      </c>
      <c r="B197">
        <v>12.212</v>
      </c>
      <c r="C197">
        <v>12.18</v>
      </c>
      <c r="D197">
        <v>12.166</v>
      </c>
      <c r="E197">
        <v>12.151999999999999</v>
      </c>
      <c r="F197">
        <v>12.167</v>
      </c>
      <c r="G197">
        <f t="shared" si="7"/>
        <v>0.32615602143659572</v>
      </c>
      <c r="H197">
        <f t="shared" si="6"/>
        <v>-12.212</v>
      </c>
    </row>
    <row r="198" spans="1:8">
      <c r="A198">
        <v>52892.911840000001</v>
      </c>
      <c r="B198">
        <v>12.561999999999999</v>
      </c>
      <c r="C198">
        <v>12.497</v>
      </c>
      <c r="D198">
        <v>12.532</v>
      </c>
      <c r="E198">
        <v>12.574999999999999</v>
      </c>
      <c r="F198">
        <v>12.593</v>
      </c>
      <c r="G198">
        <f t="shared" si="7"/>
        <v>0.95470176479972935</v>
      </c>
      <c r="H198">
        <f t="shared" si="6"/>
        <v>-12.561999999999999</v>
      </c>
    </row>
    <row r="199" spans="1:8">
      <c r="A199">
        <v>52903.90266</v>
      </c>
      <c r="B199">
        <v>12.109</v>
      </c>
      <c r="C199">
        <v>12.067</v>
      </c>
      <c r="D199">
        <v>12.087999999999999</v>
      </c>
      <c r="E199">
        <v>12.117000000000001</v>
      </c>
      <c r="F199">
        <v>12.128</v>
      </c>
      <c r="G199">
        <f t="shared" si="7"/>
        <v>0.7510866339668496</v>
      </c>
      <c r="H199">
        <f t="shared" si="6"/>
        <v>-12.109</v>
      </c>
    </row>
    <row r="200" spans="1:8">
      <c r="A200">
        <v>52911.846039999997</v>
      </c>
      <c r="B200">
        <v>12.09</v>
      </c>
      <c r="C200">
        <v>12.109</v>
      </c>
      <c r="D200">
        <v>12.087999999999999</v>
      </c>
      <c r="E200">
        <v>12.079000000000001</v>
      </c>
      <c r="F200">
        <v>12.096</v>
      </c>
      <c r="G200">
        <f t="shared" si="7"/>
        <v>0.21757117670647119</v>
      </c>
      <c r="H200">
        <f t="shared" si="6"/>
        <v>-12.09</v>
      </c>
    </row>
    <row r="201" spans="1:8">
      <c r="A201">
        <v>52915.886830000003</v>
      </c>
      <c r="B201">
        <v>13.19</v>
      </c>
      <c r="C201">
        <v>13.209</v>
      </c>
      <c r="D201">
        <v>13.234</v>
      </c>
      <c r="E201">
        <v>13.305999999999999</v>
      </c>
      <c r="F201">
        <v>13.420999999999999</v>
      </c>
      <c r="G201">
        <f t="shared" si="7"/>
        <v>0.98096863162921721</v>
      </c>
      <c r="H201">
        <f t="shared" si="6"/>
        <v>-13.19</v>
      </c>
    </row>
    <row r="202" spans="1:8">
      <c r="A202">
        <v>52918.831100000003</v>
      </c>
      <c r="B202">
        <v>12.194000000000001</v>
      </c>
      <c r="C202">
        <v>12.19</v>
      </c>
      <c r="D202">
        <v>12.189</v>
      </c>
      <c r="E202">
        <v>12.196</v>
      </c>
      <c r="F202">
        <v>12.211</v>
      </c>
      <c r="G202">
        <f t="shared" si="7"/>
        <v>0.2658456543394152</v>
      </c>
      <c r="H202">
        <f t="shared" si="6"/>
        <v>-12.194000000000001</v>
      </c>
    </row>
    <row r="203" spans="1:8">
      <c r="A203">
        <v>52922.807410000001</v>
      </c>
      <c r="B203">
        <v>13.183999999999999</v>
      </c>
      <c r="C203">
        <v>13.342000000000001</v>
      </c>
      <c r="D203">
        <v>13.489000000000001</v>
      </c>
      <c r="E203">
        <v>13.583</v>
      </c>
      <c r="F203">
        <v>13.666</v>
      </c>
      <c r="G203">
        <f t="shared" si="7"/>
        <v>1.1040899348344624E-3</v>
      </c>
      <c r="H203">
        <f t="shared" si="6"/>
        <v>-13.183999999999999</v>
      </c>
    </row>
    <row r="204" spans="1:8">
      <c r="A204">
        <v>52924.86045</v>
      </c>
      <c r="B204">
        <v>12.224</v>
      </c>
      <c r="C204">
        <v>12.180999999999999</v>
      </c>
      <c r="D204">
        <v>12.169</v>
      </c>
      <c r="E204">
        <v>12.151</v>
      </c>
      <c r="F204">
        <v>12.159000000000001</v>
      </c>
      <c r="G204">
        <f t="shared" si="7"/>
        <v>0.89704906872534451</v>
      </c>
      <c r="H204">
        <f t="shared" si="6"/>
        <v>-12.224</v>
      </c>
    </row>
    <row r="205" spans="1:8">
      <c r="A205">
        <v>52927.826939999999</v>
      </c>
      <c r="B205">
        <v>12.167</v>
      </c>
      <c r="C205">
        <v>12.163</v>
      </c>
      <c r="D205">
        <v>12.148</v>
      </c>
      <c r="E205">
        <v>12.157</v>
      </c>
      <c r="F205">
        <v>12.156000000000001</v>
      </c>
      <c r="G205">
        <f t="shared" si="7"/>
        <v>0.19162288128267591</v>
      </c>
      <c r="H205">
        <f t="shared" si="6"/>
        <v>-12.167</v>
      </c>
    </row>
    <row r="206" spans="1:8">
      <c r="A206">
        <v>52930.839249999997</v>
      </c>
      <c r="B206">
        <v>12.337</v>
      </c>
      <c r="C206">
        <v>12.319000000000001</v>
      </c>
      <c r="D206">
        <v>12.273999999999999</v>
      </c>
      <c r="E206">
        <v>12.241</v>
      </c>
      <c r="F206">
        <v>12.22</v>
      </c>
      <c r="G206">
        <f t="shared" si="7"/>
        <v>0.50619250440757924</v>
      </c>
      <c r="H206">
        <f t="shared" si="6"/>
        <v>-12.337</v>
      </c>
    </row>
    <row r="207" spans="1:8">
      <c r="A207">
        <v>52933.820720000003</v>
      </c>
      <c r="B207">
        <v>12.247999999999999</v>
      </c>
      <c r="C207">
        <v>12.218</v>
      </c>
      <c r="D207">
        <v>12.196999999999999</v>
      </c>
      <c r="E207">
        <v>12.206</v>
      </c>
      <c r="F207">
        <v>12.185</v>
      </c>
      <c r="G207">
        <f t="shared" si="7"/>
        <v>0.80730357673030539</v>
      </c>
      <c r="H207">
        <f t="shared" si="6"/>
        <v>-12.247999999999999</v>
      </c>
    </row>
    <row r="208" spans="1:8">
      <c r="A208">
        <v>52939.877139999997</v>
      </c>
      <c r="B208">
        <v>12.199</v>
      </c>
      <c r="C208">
        <v>12.159000000000001</v>
      </c>
      <c r="D208">
        <v>12.145</v>
      </c>
      <c r="E208">
        <v>12.164</v>
      </c>
      <c r="F208">
        <v>12.227</v>
      </c>
      <c r="G208">
        <f t="shared" si="7"/>
        <v>0.4503203170001413</v>
      </c>
      <c r="H208">
        <f t="shared" ref="H208:H241" si="8">-B208</f>
        <v>-12.199</v>
      </c>
    </row>
    <row r="209" spans="1:8">
      <c r="A209">
        <v>52944.764799999997</v>
      </c>
      <c r="B209">
        <v>12.198</v>
      </c>
      <c r="C209">
        <v>12.179</v>
      </c>
      <c r="D209">
        <v>12.148</v>
      </c>
      <c r="E209">
        <v>12.129</v>
      </c>
      <c r="F209">
        <v>12.146000000000001</v>
      </c>
      <c r="G209">
        <f t="shared" si="7"/>
        <v>0.58329114807889226</v>
      </c>
      <c r="H209">
        <f t="shared" si="8"/>
        <v>-12.198</v>
      </c>
    </row>
    <row r="210" spans="1:8">
      <c r="A210">
        <v>52950.74581</v>
      </c>
      <c r="B210">
        <v>12.239000000000001</v>
      </c>
      <c r="C210">
        <v>12.234</v>
      </c>
      <c r="D210">
        <v>12.252000000000001</v>
      </c>
      <c r="E210">
        <v>12.263999999999999</v>
      </c>
      <c r="F210">
        <v>12.295999999999999</v>
      </c>
      <c r="G210">
        <f t="shared" si="7"/>
        <v>0.19339902595831759</v>
      </c>
      <c r="H210">
        <f t="shared" si="8"/>
        <v>-12.239000000000001</v>
      </c>
    </row>
    <row r="211" spans="1:8">
      <c r="A211">
        <v>52956.783819999997</v>
      </c>
      <c r="B211">
        <v>12.276</v>
      </c>
      <c r="C211">
        <v>12.249000000000001</v>
      </c>
      <c r="D211">
        <v>12.25</v>
      </c>
      <c r="E211">
        <v>12.271000000000001</v>
      </c>
      <c r="F211">
        <v>12.289</v>
      </c>
      <c r="G211">
        <f t="shared" si="7"/>
        <v>0.8283816572693361</v>
      </c>
      <c r="H211">
        <f t="shared" si="8"/>
        <v>-12.276</v>
      </c>
    </row>
    <row r="212" spans="1:8">
      <c r="A212">
        <v>52962.774460000001</v>
      </c>
      <c r="B212">
        <v>12.252000000000001</v>
      </c>
      <c r="C212">
        <v>12.189</v>
      </c>
      <c r="D212">
        <v>12.166</v>
      </c>
      <c r="E212">
        <v>12.182</v>
      </c>
      <c r="F212">
        <v>12.186999999999999</v>
      </c>
      <c r="G212">
        <f t="shared" si="7"/>
        <v>0.44269205928184618</v>
      </c>
      <c r="H212">
        <f t="shared" si="8"/>
        <v>-12.252000000000001</v>
      </c>
    </row>
    <row r="213" spans="1:8">
      <c r="A213">
        <v>52965.754459999996</v>
      </c>
      <c r="B213">
        <v>12.185</v>
      </c>
      <c r="C213">
        <v>12.151999999999999</v>
      </c>
      <c r="D213">
        <v>12.164</v>
      </c>
      <c r="E213">
        <v>12.169</v>
      </c>
      <c r="F213">
        <v>12.148</v>
      </c>
      <c r="G213">
        <f t="shared" si="7"/>
        <v>0.74316162480103998</v>
      </c>
      <c r="H213">
        <f t="shared" si="8"/>
        <v>-12.185</v>
      </c>
    </row>
    <row r="214" spans="1:8">
      <c r="A214">
        <v>52968.755819999998</v>
      </c>
      <c r="B214">
        <v>12.638999999999999</v>
      </c>
      <c r="C214">
        <v>12.741</v>
      </c>
      <c r="D214">
        <v>12.801</v>
      </c>
      <c r="E214">
        <v>12.831</v>
      </c>
      <c r="F214">
        <v>12.763</v>
      </c>
      <c r="G214">
        <f t="shared" ref="G214:G241" si="9">+(A214-C$7)/C$8-INT((A214-C$7)/C$8)</f>
        <v>5.2952676873072591E-2</v>
      </c>
      <c r="H214">
        <f t="shared" si="8"/>
        <v>-12.638999999999999</v>
      </c>
    </row>
    <row r="215" spans="1:8">
      <c r="A215">
        <v>52971.758470000001</v>
      </c>
      <c r="B215">
        <v>12.148</v>
      </c>
      <c r="C215">
        <v>12.17</v>
      </c>
      <c r="D215">
        <v>12.161</v>
      </c>
      <c r="E215">
        <v>12.180999999999999</v>
      </c>
      <c r="F215">
        <v>12.196</v>
      </c>
      <c r="G215">
        <f t="shared" si="9"/>
        <v>0.3633066838913237</v>
      </c>
      <c r="H215">
        <f t="shared" si="8"/>
        <v>-12.148</v>
      </c>
    </row>
    <row r="216" spans="1:8">
      <c r="A216">
        <v>52974.746650000001</v>
      </c>
      <c r="B216">
        <v>12.178000000000001</v>
      </c>
      <c r="C216">
        <v>12.196</v>
      </c>
      <c r="D216">
        <v>12.17</v>
      </c>
      <c r="E216">
        <v>12.157</v>
      </c>
      <c r="F216">
        <v>12.146000000000001</v>
      </c>
      <c r="G216">
        <f t="shared" si="9"/>
        <v>0.66734599472985678</v>
      </c>
      <c r="H216">
        <f t="shared" si="8"/>
        <v>-12.178000000000001</v>
      </c>
    </row>
    <row r="217" spans="1:8">
      <c r="A217">
        <v>52976.750480000002</v>
      </c>
      <c r="B217">
        <v>12.27</v>
      </c>
      <c r="C217">
        <v>12.186999999999999</v>
      </c>
      <c r="D217">
        <v>12.234</v>
      </c>
      <c r="E217">
        <v>12.246</v>
      </c>
      <c r="F217">
        <v>12.236000000000001</v>
      </c>
      <c r="G217">
        <f t="shared" si="9"/>
        <v>0.54181576972307965</v>
      </c>
      <c r="H217">
        <f t="shared" si="8"/>
        <v>-12.27</v>
      </c>
    </row>
    <row r="218" spans="1:8">
      <c r="A218">
        <v>52978.756780000003</v>
      </c>
      <c r="B218">
        <v>12.206</v>
      </c>
      <c r="C218">
        <v>12.144</v>
      </c>
      <c r="D218">
        <v>12.093999999999999</v>
      </c>
      <c r="E218">
        <v>12.067</v>
      </c>
      <c r="F218">
        <v>12.06</v>
      </c>
      <c r="G218">
        <f t="shared" si="9"/>
        <v>0.41736345069822178</v>
      </c>
      <c r="H218">
        <f t="shared" si="8"/>
        <v>-12.206</v>
      </c>
    </row>
    <row r="219" spans="1:8">
      <c r="A219">
        <v>52980.75922</v>
      </c>
      <c r="B219">
        <v>12.195</v>
      </c>
      <c r="C219">
        <v>12.156000000000001</v>
      </c>
      <c r="D219">
        <v>12.132</v>
      </c>
      <c r="E219">
        <v>12.112</v>
      </c>
      <c r="F219">
        <v>12.113</v>
      </c>
      <c r="G219">
        <f t="shared" si="9"/>
        <v>0.2912266308248519</v>
      </c>
      <c r="H219">
        <f t="shared" si="8"/>
        <v>-12.195</v>
      </c>
    </row>
    <row r="220" spans="1:8">
      <c r="A220">
        <v>52982.769339999999</v>
      </c>
      <c r="B220">
        <v>12.102</v>
      </c>
      <c r="C220">
        <v>12.111000000000001</v>
      </c>
      <c r="D220">
        <v>12.099</v>
      </c>
      <c r="E220">
        <v>12.077</v>
      </c>
      <c r="F220">
        <v>12.055999999999999</v>
      </c>
      <c r="G220">
        <f t="shared" si="9"/>
        <v>0.16844135667844995</v>
      </c>
      <c r="H220">
        <f t="shared" si="8"/>
        <v>-12.102</v>
      </c>
    </row>
    <row r="221" spans="1:8">
      <c r="A221">
        <v>52985.716509999998</v>
      </c>
      <c r="B221">
        <v>12.159000000000001</v>
      </c>
      <c r="C221">
        <v>12.121</v>
      </c>
      <c r="D221">
        <v>12.125</v>
      </c>
      <c r="E221">
        <v>12.151</v>
      </c>
      <c r="F221">
        <v>12.17</v>
      </c>
      <c r="G221">
        <f t="shared" si="9"/>
        <v>0.45458393701930433</v>
      </c>
      <c r="H221">
        <f t="shared" si="8"/>
        <v>-12.159000000000001</v>
      </c>
    </row>
    <row r="222" spans="1:8">
      <c r="A222">
        <v>52987.762260000003</v>
      </c>
      <c r="B222">
        <v>12.092000000000001</v>
      </c>
      <c r="C222">
        <v>12.039</v>
      </c>
      <c r="D222">
        <v>12.021000000000001</v>
      </c>
      <c r="E222">
        <v>12.013999999999999</v>
      </c>
      <c r="F222">
        <v>12.016</v>
      </c>
      <c r="G222">
        <f t="shared" si="9"/>
        <v>0.34734756576787618</v>
      </c>
      <c r="H222">
        <f t="shared" si="8"/>
        <v>-12.092000000000001</v>
      </c>
    </row>
    <row r="223" spans="1:8">
      <c r="A223">
        <v>52990.711199999998</v>
      </c>
      <c r="B223">
        <v>12.18</v>
      </c>
      <c r="C223">
        <v>12.173999999999999</v>
      </c>
      <c r="D223">
        <v>12.180999999999999</v>
      </c>
      <c r="E223">
        <v>12.218</v>
      </c>
      <c r="F223">
        <v>12.254</v>
      </c>
      <c r="G223">
        <f t="shared" si="9"/>
        <v>0.63426257266069719</v>
      </c>
      <c r="H223">
        <f t="shared" si="8"/>
        <v>-12.18</v>
      </c>
    </row>
    <row r="224" spans="1:8">
      <c r="A224">
        <v>52992.75174</v>
      </c>
      <c r="B224">
        <v>12.385</v>
      </c>
      <c r="C224">
        <v>12.324</v>
      </c>
      <c r="D224">
        <v>12.313000000000001</v>
      </c>
      <c r="E224">
        <v>12.303000000000001</v>
      </c>
      <c r="F224">
        <v>12.331</v>
      </c>
      <c r="G224">
        <f t="shared" si="9"/>
        <v>0.5247525616642168</v>
      </c>
      <c r="H224">
        <f t="shared" si="8"/>
        <v>-12.385</v>
      </c>
    </row>
    <row r="225" spans="1:8">
      <c r="A225">
        <v>52995.686040000001</v>
      </c>
      <c r="B225">
        <v>12.249000000000001</v>
      </c>
      <c r="C225">
        <v>12.256</v>
      </c>
      <c r="D225">
        <v>12.243</v>
      </c>
      <c r="E225">
        <v>12.255000000000001</v>
      </c>
      <c r="F225">
        <v>12.286</v>
      </c>
      <c r="G225">
        <f t="shared" si="9"/>
        <v>0.80527868451966533</v>
      </c>
      <c r="H225">
        <f t="shared" si="8"/>
        <v>-12.249000000000001</v>
      </c>
    </row>
    <row r="226" spans="1:8">
      <c r="A226">
        <v>52997.734559999997</v>
      </c>
      <c r="B226">
        <v>12.196999999999999</v>
      </c>
      <c r="C226">
        <v>12.138</v>
      </c>
      <c r="D226">
        <v>12.173999999999999</v>
      </c>
      <c r="E226">
        <v>12.243</v>
      </c>
      <c r="F226">
        <v>12.295</v>
      </c>
      <c r="G226">
        <f t="shared" si="9"/>
        <v>0.69925113900176505</v>
      </c>
      <c r="H226">
        <f t="shared" si="8"/>
        <v>-12.196999999999999</v>
      </c>
    </row>
    <row r="227" spans="1:8">
      <c r="A227">
        <v>53000.744460000002</v>
      </c>
      <c r="B227">
        <v>13.244</v>
      </c>
      <c r="C227">
        <v>13.237</v>
      </c>
      <c r="D227">
        <v>13.23</v>
      </c>
      <c r="E227">
        <v>13.24</v>
      </c>
      <c r="F227">
        <v>13.247</v>
      </c>
      <c r="G227">
        <f t="shared" si="9"/>
        <v>1.2769040098245199E-2</v>
      </c>
      <c r="H227">
        <f t="shared" si="8"/>
        <v>-13.244</v>
      </c>
    </row>
    <row r="228" spans="1:8">
      <c r="A228">
        <v>53002.71804</v>
      </c>
      <c r="B228">
        <v>12.257999999999999</v>
      </c>
      <c r="C228">
        <v>12.199</v>
      </c>
      <c r="D228">
        <v>12.207000000000001</v>
      </c>
      <c r="E228">
        <v>12.222</v>
      </c>
      <c r="F228">
        <v>12.224</v>
      </c>
      <c r="G228">
        <f t="shared" si="9"/>
        <v>0.87403773980238242</v>
      </c>
      <c r="H228">
        <f t="shared" si="8"/>
        <v>-12.257999999999999</v>
      </c>
    </row>
    <row r="229" spans="1:8">
      <c r="A229">
        <v>53004.715759999999</v>
      </c>
      <c r="B229">
        <v>12.188000000000001</v>
      </c>
      <c r="C229">
        <v>12.202999999999999</v>
      </c>
      <c r="D229">
        <v>12.196999999999999</v>
      </c>
      <c r="E229">
        <v>12.233000000000001</v>
      </c>
      <c r="F229">
        <v>12.281000000000001</v>
      </c>
      <c r="G229">
        <f t="shared" si="9"/>
        <v>0.74584111578619705</v>
      </c>
      <c r="H229">
        <f t="shared" si="8"/>
        <v>-12.188000000000001</v>
      </c>
    </row>
    <row r="230" spans="1:8">
      <c r="A230">
        <v>53006.818420000003</v>
      </c>
      <c r="B230">
        <v>12.183999999999999</v>
      </c>
      <c r="C230">
        <v>12.106</v>
      </c>
      <c r="D230">
        <v>12.076000000000001</v>
      </c>
      <c r="E230">
        <v>12.09</v>
      </c>
      <c r="F230">
        <v>12.1</v>
      </c>
      <c r="G230">
        <f t="shared" si="9"/>
        <v>0.66344022204246311</v>
      </c>
      <c r="H230">
        <f t="shared" si="8"/>
        <v>-12.183999999999999</v>
      </c>
    </row>
    <row r="231" spans="1:8">
      <c r="A231">
        <v>53008.737459999997</v>
      </c>
      <c r="B231">
        <v>12.48</v>
      </c>
      <c r="C231">
        <v>12.423</v>
      </c>
      <c r="D231">
        <v>12.333</v>
      </c>
      <c r="E231">
        <v>12.273</v>
      </c>
      <c r="F231">
        <v>12.221</v>
      </c>
      <c r="G231">
        <f t="shared" si="9"/>
        <v>0.5009077103004449</v>
      </c>
      <c r="H231">
        <f t="shared" si="8"/>
        <v>-12.48</v>
      </c>
    </row>
    <row r="232" spans="1:8">
      <c r="A232">
        <v>53010.742109999999</v>
      </c>
      <c r="B232">
        <v>12.129</v>
      </c>
      <c r="C232">
        <v>12.111000000000001</v>
      </c>
      <c r="D232">
        <v>12.065</v>
      </c>
      <c r="E232">
        <v>12.023999999999999</v>
      </c>
      <c r="F232">
        <v>12.013</v>
      </c>
      <c r="G232">
        <f t="shared" si="9"/>
        <v>0.37573533262426384</v>
      </c>
      <c r="H232">
        <f t="shared" si="8"/>
        <v>-12.129</v>
      </c>
    </row>
    <row r="233" spans="1:8">
      <c r="A233">
        <v>53012.841970000001</v>
      </c>
      <c r="B233">
        <v>12.093</v>
      </c>
      <c r="C233">
        <v>12.125</v>
      </c>
      <c r="D233">
        <v>12.143000000000001</v>
      </c>
      <c r="E233">
        <v>12.185</v>
      </c>
      <c r="F233">
        <v>12.194000000000001</v>
      </c>
      <c r="G233">
        <f t="shared" si="9"/>
        <v>0.2921125211670752</v>
      </c>
      <c r="H233">
        <f t="shared" si="8"/>
        <v>-12.093</v>
      </c>
    </row>
    <row r="234" spans="1:8">
      <c r="A234">
        <v>53016.6368</v>
      </c>
      <c r="B234">
        <v>12.484</v>
      </c>
      <c r="C234">
        <v>12.473000000000001</v>
      </c>
      <c r="D234">
        <v>12.432</v>
      </c>
      <c r="E234">
        <v>12.403</v>
      </c>
      <c r="F234">
        <v>12.428000000000001</v>
      </c>
      <c r="G234">
        <f t="shared" si="9"/>
        <v>0.94817323302094714</v>
      </c>
      <c r="H234">
        <f t="shared" si="8"/>
        <v>-12.484</v>
      </c>
    </row>
    <row r="235" spans="1:8">
      <c r="A235">
        <v>53018.676639999998</v>
      </c>
      <c r="B235">
        <v>12.272</v>
      </c>
      <c r="C235">
        <v>12.242000000000001</v>
      </c>
      <c r="D235">
        <v>12.188000000000001</v>
      </c>
      <c r="E235">
        <v>12.167999999999999</v>
      </c>
      <c r="F235">
        <v>12.186</v>
      </c>
      <c r="G235">
        <f t="shared" si="9"/>
        <v>0.83835774259451501</v>
      </c>
      <c r="H235">
        <f t="shared" si="8"/>
        <v>-12.272</v>
      </c>
    </row>
    <row r="236" spans="1:8">
      <c r="A236">
        <v>53023.663809999998</v>
      </c>
      <c r="B236">
        <v>13.228</v>
      </c>
      <c r="C236">
        <v>13.166</v>
      </c>
      <c r="D236">
        <v>13.163</v>
      </c>
      <c r="E236">
        <v>13.206</v>
      </c>
      <c r="F236">
        <v>13.26</v>
      </c>
      <c r="G236">
        <f t="shared" si="9"/>
        <v>1.4754656379637868E-2</v>
      </c>
      <c r="H236">
        <f t="shared" si="8"/>
        <v>-13.228</v>
      </c>
    </row>
    <row r="237" spans="1:8">
      <c r="A237">
        <v>53025.792199999996</v>
      </c>
      <c r="B237">
        <v>12.353</v>
      </c>
      <c r="C237">
        <v>12.372</v>
      </c>
      <c r="D237">
        <v>12.42</v>
      </c>
      <c r="E237">
        <v>12.473000000000001</v>
      </c>
      <c r="F237">
        <v>12.532</v>
      </c>
      <c r="G237">
        <f t="shared" si="9"/>
        <v>0.94358231361340594</v>
      </c>
      <c r="H237">
        <f t="shared" si="8"/>
        <v>-12.353</v>
      </c>
    </row>
    <row r="238" spans="1:8">
      <c r="A238">
        <v>53034.638789999997</v>
      </c>
      <c r="B238">
        <v>12.2</v>
      </c>
      <c r="C238">
        <v>12.215</v>
      </c>
      <c r="D238">
        <v>12.18</v>
      </c>
      <c r="E238">
        <v>12.154999999999999</v>
      </c>
      <c r="F238">
        <v>12.144</v>
      </c>
      <c r="G238">
        <f t="shared" si="9"/>
        <v>0.80422696248706593</v>
      </c>
      <c r="H238">
        <f t="shared" si="8"/>
        <v>-12.2</v>
      </c>
    </row>
    <row r="239" spans="1:8">
      <c r="A239">
        <v>53036.71284</v>
      </c>
      <c r="B239">
        <v>12.212999999999999</v>
      </c>
      <c r="C239">
        <v>12.188000000000001</v>
      </c>
      <c r="D239">
        <v>12.166</v>
      </c>
      <c r="E239">
        <v>12.164</v>
      </c>
      <c r="F239">
        <v>12.19</v>
      </c>
      <c r="G239">
        <f t="shared" si="9"/>
        <v>0.70934068811543671</v>
      </c>
      <c r="H239">
        <f t="shared" si="8"/>
        <v>-12.212999999999999</v>
      </c>
    </row>
    <row r="240" spans="1:8">
      <c r="A240">
        <v>53043.642690000001</v>
      </c>
      <c r="B240">
        <v>12.259</v>
      </c>
      <c r="C240">
        <v>12.239000000000001</v>
      </c>
      <c r="D240">
        <v>12.256</v>
      </c>
      <c r="E240">
        <v>12.308999999999999</v>
      </c>
      <c r="F240">
        <v>12.304</v>
      </c>
      <c r="G240">
        <f t="shared" si="9"/>
        <v>0.73352156684902425</v>
      </c>
      <c r="H240">
        <f t="shared" si="8"/>
        <v>-12.259</v>
      </c>
    </row>
    <row r="241" spans="1:8">
      <c r="A241">
        <v>53045.673349999997</v>
      </c>
      <c r="B241">
        <v>12.204000000000001</v>
      </c>
      <c r="C241">
        <v>12.21</v>
      </c>
      <c r="D241">
        <v>12.223000000000001</v>
      </c>
      <c r="E241">
        <v>12.263999999999999</v>
      </c>
      <c r="F241">
        <v>12.273999999999999</v>
      </c>
      <c r="G241">
        <f t="shared" si="9"/>
        <v>0.61969993192169248</v>
      </c>
      <c r="H241">
        <f t="shared" si="8"/>
        <v>-12.204000000000001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2024-01-26T03:56:03Z</dcterms:modified>
</cp:coreProperties>
</file>