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AEBC81F-E075-441B-8C9E-81D0D8F3021A}" xr6:coauthVersionLast="47" xr6:coauthVersionMax="47" xr10:uidLastSave="{00000000-0000-0000-0000-000000000000}"/>
  <bookViews>
    <workbookView xWindow="-120" yWindow="-120" windowWidth="29040" windowHeight="15840" activeTab="1"/>
  </bookViews>
  <sheets>
    <sheet name="Active 1" sheetId="1" r:id="rId1"/>
    <sheet name="Active 2" sheetId="2" r:id="rId2"/>
    <sheet name="C" sheetId="3" r:id="rId3"/>
  </sheets>
  <calcPr calcId="181029"/>
</workbook>
</file>

<file path=xl/calcChain.xml><?xml version="1.0" encoding="utf-8"?>
<calcChain xmlns="http://schemas.openxmlformats.org/spreadsheetml/2006/main">
  <c r="F14" i="1" l="1"/>
  <c r="F15" i="1" s="1"/>
  <c r="F15" i="2"/>
  <c r="F17" i="2" s="1"/>
  <c r="F18" i="2" s="1"/>
  <c r="C17" i="2"/>
  <c r="G8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1" i="3"/>
  <c r="FB3" i="2"/>
  <c r="E22" i="2"/>
  <c r="F22" i="2"/>
  <c r="G22" i="2"/>
  <c r="E23" i="2"/>
  <c r="F23" i="2"/>
  <c r="G23" i="2"/>
  <c r="I23" i="2"/>
  <c r="E24" i="2"/>
  <c r="F24" i="2"/>
  <c r="G24" i="2"/>
  <c r="I24" i="2"/>
  <c r="E21" i="2"/>
  <c r="F21" i="2"/>
  <c r="G21" i="2"/>
  <c r="I21" i="2"/>
  <c r="Q21" i="2"/>
  <c r="Q22" i="2"/>
  <c r="S22" i="2"/>
  <c r="Q23" i="2"/>
  <c r="S23" i="2"/>
  <c r="T23" i="2"/>
  <c r="Q24" i="2"/>
  <c r="S24" i="2"/>
  <c r="S23" i="1"/>
  <c r="S24" i="1"/>
  <c r="S22" i="1"/>
  <c r="T23" i="1"/>
  <c r="E21" i="1"/>
  <c r="F21" i="1"/>
  <c r="G21" i="1"/>
  <c r="I21" i="1"/>
  <c r="E22" i="1"/>
  <c r="F22" i="1"/>
  <c r="G22" i="1"/>
  <c r="I22" i="1"/>
  <c r="E23" i="1"/>
  <c r="F23" i="1"/>
  <c r="G23" i="1"/>
  <c r="E24" i="1"/>
  <c r="F24" i="1"/>
  <c r="G24" i="1"/>
  <c r="Q21" i="1"/>
  <c r="FB3" i="1"/>
  <c r="Q22" i="1"/>
  <c r="Q23" i="1"/>
  <c r="Q24" i="1"/>
  <c r="C18" i="1"/>
  <c r="C12" i="2"/>
  <c r="C16" i="2"/>
  <c r="D18" i="2"/>
  <c r="I22" i="2"/>
  <c r="C11" i="2"/>
  <c r="C11" i="1"/>
  <c r="I24" i="1"/>
  <c r="C12" i="1"/>
  <c r="C16" i="1"/>
  <c r="D18" i="1"/>
  <c r="I23" i="1"/>
  <c r="O21" i="2"/>
  <c r="R21" i="2"/>
  <c r="C15" i="2"/>
  <c r="C18" i="2"/>
  <c r="O22" i="2"/>
  <c r="R22" i="2"/>
  <c r="O23" i="2"/>
  <c r="R23" i="2"/>
  <c r="O24" i="2"/>
  <c r="R24" i="2"/>
  <c r="O22" i="1"/>
  <c r="R22" i="1"/>
  <c r="O23" i="1"/>
  <c r="R23" i="1"/>
  <c r="O21" i="1"/>
  <c r="R21" i="1"/>
  <c r="O24" i="1"/>
  <c r="R24" i="1"/>
  <c r="C14" i="2"/>
  <c r="C14" i="1"/>
  <c r="F16" i="2" l="1"/>
  <c r="F16" i="1"/>
  <c r="F17" i="1" s="1"/>
</calcChain>
</file>

<file path=xl/sharedStrings.xml><?xml version="1.0" encoding="utf-8"?>
<sst xmlns="http://schemas.openxmlformats.org/spreadsheetml/2006/main" count="133" uniqueCount="69">
  <si>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</si>
  <si>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</si>
  <si>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</si>
  <si>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</si>
  <si>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</si>
  <si>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</si>
  <si>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</si>
  <si>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</si>
  <si>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</si>
  <si>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</si>
  <si>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</si>
  <si>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</si>
  <si>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</si>
  <si>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</si>
  <si>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</si>
  <si>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</si>
  <si>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</si>
  <si>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</si>
  <si>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</si>
  <si>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</si>
  <si>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</si>
  <si>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</si>
  <si>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</si>
  <si>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</si>
  <si>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</si>
  <si>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</si>
  <si>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</si>
  <si>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</si>
  <si>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</si>
  <si>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</si>
  <si>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</si>
  <si>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EQ CMa</t>
  </si>
  <si>
    <t>Locher</t>
  </si>
  <si>
    <t>K</t>
  </si>
  <si>
    <t>BBSAG Bull.87</t>
  </si>
  <si>
    <t>B</t>
  </si>
  <si>
    <t>BBSAG Bull.90</t>
  </si>
  <si>
    <t>BBSAG Bull.93</t>
  </si>
  <si>
    <t>BBSAG Bull.99</t>
  </si>
  <si>
    <t>HJD</t>
  </si>
  <si>
    <t>MAG_0</t>
  </si>
  <si>
    <t>MAG_1</t>
  </si>
  <si>
    <t>MAG_2</t>
  </si>
  <si>
    <t>MAG_3</t>
  </si>
  <si>
    <t>MAG_4</t>
  </si>
  <si>
    <t>-Mag_0</t>
  </si>
  <si>
    <t>HJDo =</t>
  </si>
  <si>
    <t>Phase</t>
  </si>
  <si>
    <t>lousy</t>
  </si>
  <si>
    <t>My period</t>
  </si>
  <si>
    <t>Shawn's</t>
  </si>
  <si>
    <t>fair</t>
  </si>
  <si>
    <t>Half</t>
  </si>
  <si>
    <t>Period looks nice, but does not fit the data.</t>
  </si>
  <si>
    <t>Shawn Dvorak's</t>
  </si>
  <si>
    <t>period</t>
  </si>
  <si>
    <t># of data points:</t>
  </si>
  <si>
    <t>EA</t>
  </si>
  <si>
    <t>EQ CMa / GSC 05950-01323</t>
  </si>
  <si>
    <t>Add cycle</t>
  </si>
  <si>
    <t>JD today</t>
  </si>
  <si>
    <t>Old Cycle</t>
  </si>
  <si>
    <t>New Cycle</t>
  </si>
  <si>
    <t>Next ToM</t>
  </si>
  <si>
    <t>Local time</t>
  </si>
  <si>
    <t>My time zone&gt;&gt;&gt;&gt;&gt;&gt;&gt;</t>
  </si>
  <si>
    <t>My time zone&gt;&gt;&gt;&gt;&gt;&gt;</t>
  </si>
  <si>
    <t>Both files active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</si>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</sst>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4" xfId="0" quotePrefix="1" applyFill="1" applyBorder="1" applyAlignment="1">
      <alignment horizontal="center"/>
    </xf>
    <xf numFmtId="0" fontId="13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0" fontId="9" fillId="0" borderId="7" xfId="0" applyFont="1" applyBorder="1" applyAlignment="1"/>
    <xf numFmtId="0" fontId="0" fillId="0" borderId="8" xfId="0" applyBorder="1" applyAlignment="1"/>
    <xf numFmtId="0" fontId="13" fillId="0" borderId="9" xfId="0" applyFont="1" applyBorder="1" applyAlignme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0" xfId="0" applyFont="1" applyFill="1" applyBorder="1" applyAlignment="1">
      <alignment horizontal="left"/>
    </xf>
    <xf numFmtId="0" fontId="15" fillId="0" borderId="0" xfId="0" applyFont="1">
      <alignment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18" fillId="0" borderId="0" xfId="0" applyFont="1" applyAlignment="1"/>
    <xf numFmtId="0" fontId="6" fillId="0" borderId="0" xfId="0" applyFont="1" applyAlignment="1"/>
    <xf numFmtId="0" fontId="19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CMa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894229498472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32-4434-847F-2671C293E73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3">
                    <c:v>5.0000000000000001E-3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0">
                  <c:v>0</c:v>
                </c:pt>
                <c:pt idx="1">
                  <c:v>2.6176470608334057E-2</c:v>
                </c:pt>
                <c:pt idx="2">
                  <c:v>5.2352941216668114E-2</c:v>
                </c:pt>
                <c:pt idx="3">
                  <c:v>0.10200000008626375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32-4434-847F-2671C293E73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3">
                    <c:v>5.0000000000000001E-3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32-4434-847F-2671C293E73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32-4434-847F-2671C293E73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32-4434-847F-2671C293E73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32-4434-847F-2671C293E73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32-4434-847F-2671C293E73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343</c:v>
                </c:pt>
                <c:pt idx="2">
                  <c:v>720</c:v>
                </c:pt>
                <c:pt idx="3">
                  <c:v>1496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4.3087098796063886E-3</c:v>
                </c:pt>
                <c:pt idx="1">
                  <c:v>2.6773706292052359E-2</c:v>
                </c:pt>
                <c:pt idx="2">
                  <c:v>5.1465553660834079E-2</c:v>
                </c:pt>
                <c:pt idx="3">
                  <c:v>0.10229015195837948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32-4434-847F-2671C293E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747144"/>
        <c:axId val="1"/>
      </c:scatterChart>
      <c:valAx>
        <c:axId val="511747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747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CMa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1A-4713-BF61-411A99493D1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2'!$D$21:$D$992</c:f>
                <c:numCache>
                  <c:formatCode>General</c:formatCode>
                  <c:ptCount val="972"/>
                  <c:pt idx="3">
                    <c:v>5.0000000000000001E-3</c:v>
                  </c:pt>
                </c:numCache>
              </c:numRef>
            </c:plus>
            <c:minus>
              <c:numRef>
                <c:f>'Active 2'!$D$21:$D$992</c:f>
                <c:numCache>
                  <c:formatCode>General</c:formatCode>
                  <c:ptCount val="9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2'!$I$21:$I$992</c:f>
              <c:numCache>
                <c:formatCode>General</c:formatCode>
                <c:ptCount val="972"/>
                <c:pt idx="0">
                  <c:v>0</c:v>
                </c:pt>
                <c:pt idx="1">
                  <c:v>1.3319999998202547E-2</c:v>
                </c:pt>
                <c:pt idx="2">
                  <c:v>-2.8080000003683381E-2</c:v>
                </c:pt>
                <c:pt idx="3">
                  <c:v>-1.419999999779975E-2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1A-4713-BF61-411A99493D1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2'!$D$21:$D$43</c:f>
                <c:numCache>
                  <c:formatCode>General</c:formatCode>
                  <c:ptCount val="23"/>
                  <c:pt idx="3">
                    <c:v>5.0000000000000001E-3</c:v>
                  </c:pt>
                </c:numCache>
              </c:numRef>
            </c:plus>
            <c:minus>
              <c:numRef>
                <c:f>'Active 2'!$D$21:$D$43</c:f>
                <c:numCache>
                  <c:formatCode>General</c:formatCode>
                  <c:ptCount val="23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1A-4713-BF61-411A99493D1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1A-4713-BF61-411A99493D1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1A-4713-BF61-411A99493D1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1A-4713-BF61-411A99493D1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1A-4713-BF61-411A99493D1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141</c:v>
                </c:pt>
                <c:pt idx="2">
                  <c:v>296</c:v>
                </c:pt>
                <c:pt idx="3">
                  <c:v>615</c:v>
                </c:pt>
              </c:numCache>
            </c:numRef>
          </c:xVal>
          <c:yVal>
            <c:numRef>
              <c:f>'Active 2'!$O$21:$O$992</c:f>
              <c:numCache>
                <c:formatCode>General</c:formatCode>
                <c:ptCount val="972"/>
                <c:pt idx="0">
                  <c:v>5.3892062431779367E-3</c:v>
                </c:pt>
                <c:pt idx="1">
                  <c:v>-6.5926737025060866E-4</c:v>
                </c:pt>
                <c:pt idx="2">
                  <c:v>-7.3082986474238311E-3</c:v>
                </c:pt>
                <c:pt idx="3">
                  <c:v>-2.0992433985606143E-2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1A-4713-BF61-411A99493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577600"/>
        <c:axId val="1"/>
      </c:scatterChart>
      <c:valAx>
        <c:axId val="66657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719051647469684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577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CMa - Phase Diagr.</a:t>
            </a:r>
          </a:p>
        </c:rich>
      </c:tx>
      <c:layout>
        <c:manualLayout>
          <c:xMode val="edge"/>
          <c:yMode val="edge"/>
          <c:x val="0.29345372460496616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2821670428894"/>
          <c:y val="0.18245676554538631"/>
          <c:w val="0.77878103837471779"/>
          <c:h val="0.6105284077864849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'C'!$G$21:$G$241</c:f>
              <c:numCache>
                <c:formatCode>General</c:formatCode>
                <c:ptCount val="221"/>
                <c:pt idx="0">
                  <c:v>1.9297571877530117E-2</c:v>
                </c:pt>
                <c:pt idx="1">
                  <c:v>0.45143749891121843</c:v>
                </c:pt>
                <c:pt idx="2">
                  <c:v>0.90756192504653654</c:v>
                </c:pt>
                <c:pt idx="3">
                  <c:v>0.78454099534087618</c:v>
                </c:pt>
                <c:pt idx="4">
                  <c:v>7.7430307052850367E-2</c:v>
                </c:pt>
                <c:pt idx="5">
                  <c:v>0.51746469530718286</c:v>
                </c:pt>
                <c:pt idx="6">
                  <c:v>0.94853544434238302</c:v>
                </c:pt>
                <c:pt idx="7">
                  <c:v>0.37697470630513408</c:v>
                </c:pt>
                <c:pt idx="8">
                  <c:v>0.81775970115438668</c:v>
                </c:pt>
                <c:pt idx="9">
                  <c:v>0.24543526454539233</c:v>
                </c:pt>
                <c:pt idx="10">
                  <c:v>0.68242358650269352</c:v>
                </c:pt>
                <c:pt idx="11">
                  <c:v>0.98154467855010807</c:v>
                </c:pt>
                <c:pt idx="12">
                  <c:v>0.42145687503307272</c:v>
                </c:pt>
                <c:pt idx="13">
                  <c:v>0.85846265296038382</c:v>
                </c:pt>
                <c:pt idx="14">
                  <c:v>0.29309441932832669</c:v>
                </c:pt>
                <c:pt idx="15">
                  <c:v>0.72704976696530821</c:v>
                </c:pt>
                <c:pt idx="16">
                  <c:v>0.16712343114664918</c:v>
                </c:pt>
                <c:pt idx="17">
                  <c:v>0.51714612390304637</c:v>
                </c:pt>
                <c:pt idx="18">
                  <c:v>0.95759509138190424</c:v>
                </c:pt>
                <c:pt idx="19">
                  <c:v>0.8196711295781256</c:v>
                </c:pt>
                <c:pt idx="20">
                  <c:v>0.26641297327648772</c:v>
                </c:pt>
                <c:pt idx="21">
                  <c:v>0.69326374221174092</c:v>
                </c:pt>
                <c:pt idx="22">
                  <c:v>0.1325824358079899</c:v>
                </c:pt>
                <c:pt idx="23">
                  <c:v>0.56509330214583997</c:v>
                </c:pt>
                <c:pt idx="24">
                  <c:v>5.5291776511126045E-3</c:v>
                </c:pt>
                <c:pt idx="25">
                  <c:v>0.43855063103455905</c:v>
                </c:pt>
                <c:pt idx="26">
                  <c:v>0.60940527519511534</c:v>
                </c:pt>
                <c:pt idx="27">
                  <c:v>5.3799291287589313E-2</c:v>
                </c:pt>
                <c:pt idx="28">
                  <c:v>0.48998463874926301</c:v>
                </c:pt>
                <c:pt idx="29">
                  <c:v>0.79017927278528077</c:v>
                </c:pt>
                <c:pt idx="30">
                  <c:v>0.23054532441983611</c:v>
                </c:pt>
                <c:pt idx="31">
                  <c:v>0.66669575994774277</c:v>
                </c:pt>
                <c:pt idx="32">
                  <c:v>0.10209122488737421</c:v>
                </c:pt>
                <c:pt idx="33">
                  <c:v>0.53820238448508917</c:v>
                </c:pt>
                <c:pt idx="34">
                  <c:v>0.97258976731347957</c:v>
                </c:pt>
                <c:pt idx="35">
                  <c:v>0.40683750240049221</c:v>
                </c:pt>
                <c:pt idx="36">
                  <c:v>0.84339815315968281</c:v>
                </c:pt>
                <c:pt idx="37">
                  <c:v>0.27839649484161555</c:v>
                </c:pt>
                <c:pt idx="38">
                  <c:v>0.73257894461215756</c:v>
                </c:pt>
                <c:pt idx="39">
                  <c:v>0.15294918567911964</c:v>
                </c:pt>
                <c:pt idx="40">
                  <c:v>0.58525058041124112</c:v>
                </c:pt>
                <c:pt idx="41">
                  <c:v>2.0785693089123924E-2</c:v>
                </c:pt>
                <c:pt idx="42">
                  <c:v>0.455011608219138</c:v>
                </c:pt>
                <c:pt idx="43">
                  <c:v>0.32626512123346174</c:v>
                </c:pt>
                <c:pt idx="44">
                  <c:v>0.76241119276807012</c:v>
                </c:pt>
                <c:pt idx="45">
                  <c:v>0.1747909647934307</c:v>
                </c:pt>
                <c:pt idx="46">
                  <c:v>6.276293050922277E-2</c:v>
                </c:pt>
                <c:pt idx="47">
                  <c:v>0.50934330650915172</c:v>
                </c:pt>
                <c:pt idx="48">
                  <c:v>0.3740071918606418</c:v>
                </c:pt>
                <c:pt idx="49">
                  <c:v>0.55338471206539452</c:v>
                </c:pt>
                <c:pt idx="50">
                  <c:v>0.72976416988365145</c:v>
                </c:pt>
                <c:pt idx="51">
                  <c:v>0.59953392567496167</c:v>
                </c:pt>
                <c:pt idx="52">
                  <c:v>3.5950564702602605E-2</c:v>
                </c:pt>
                <c:pt idx="53">
                  <c:v>0.89533401993588768</c:v>
                </c:pt>
                <c:pt idx="54">
                  <c:v>0.20972471939552406</c:v>
                </c:pt>
                <c:pt idx="55">
                  <c:v>0.51252465655369406</c:v>
                </c:pt>
                <c:pt idx="56">
                  <c:v>0.38588597762134214</c:v>
                </c:pt>
                <c:pt idx="57">
                  <c:v>0.25473056714577069</c:v>
                </c:pt>
                <c:pt idx="58">
                  <c:v>0.12815734809083779</c:v>
                </c:pt>
                <c:pt idx="59">
                  <c:v>0.93293853754067868</c:v>
                </c:pt>
                <c:pt idx="60">
                  <c:v>0.81644613961378809</c:v>
                </c:pt>
                <c:pt idx="61">
                  <c:v>0.67355159111190233</c:v>
                </c:pt>
                <c:pt idx="62">
                  <c:v>0.27319461658134969</c:v>
                </c:pt>
                <c:pt idx="63">
                  <c:v>0.45265505263040495</c:v>
                </c:pt>
                <c:pt idx="64">
                  <c:v>0.55244645382015278</c:v>
                </c:pt>
                <c:pt idx="65">
                  <c:v>0.42628344999968704</c:v>
                </c:pt>
                <c:pt idx="66">
                  <c:v>0.29696528008116729</c:v>
                </c:pt>
                <c:pt idx="67">
                  <c:v>0.16834098486685889</c:v>
                </c:pt>
                <c:pt idx="68">
                  <c:v>4.1052071150716074E-2</c:v>
                </c:pt>
                <c:pt idx="69">
                  <c:v>0.47372004119688427</c:v>
                </c:pt>
                <c:pt idx="70">
                  <c:v>0.20206591373261062</c:v>
                </c:pt>
                <c:pt idx="71">
                  <c:v>0.52807792344043492</c:v>
                </c:pt>
                <c:pt idx="72">
                  <c:v>0.95780892698417119</c:v>
                </c:pt>
                <c:pt idx="73">
                  <c:v>0.12403337580991547</c:v>
                </c:pt>
                <c:pt idx="74">
                  <c:v>0.98254403268009582</c:v>
                </c:pt>
                <c:pt idx="75">
                  <c:v>0.71030076631927841</c:v>
                </c:pt>
                <c:pt idx="76">
                  <c:v>0.51964232722963288</c:v>
                </c:pt>
                <c:pt idx="77">
                  <c:v>0.97466266343269581</c:v>
                </c:pt>
                <c:pt idx="78">
                  <c:v>0.82324523888661361</c:v>
                </c:pt>
                <c:pt idx="79">
                  <c:v>0.70516871192558028</c:v>
                </c:pt>
                <c:pt idx="80">
                  <c:v>0.55903171749446301</c:v>
                </c:pt>
                <c:pt idx="81">
                  <c:v>0.42757082758890874</c:v>
                </c:pt>
                <c:pt idx="82">
                  <c:v>0.29981060275429172</c:v>
                </c:pt>
                <c:pt idx="83">
                  <c:v>4.1226630824326094E-2</c:v>
                </c:pt>
                <c:pt idx="84">
                  <c:v>0.91849808857188009</c:v>
                </c:pt>
                <c:pt idx="85">
                  <c:v>0.78352854923423365</c:v>
                </c:pt>
                <c:pt idx="86">
                  <c:v>0.1311204985436234</c:v>
                </c:pt>
                <c:pt idx="87">
                  <c:v>0.4535627629321084</c:v>
                </c:pt>
                <c:pt idx="88">
                  <c:v>6.5032206260013936E-2</c:v>
                </c:pt>
                <c:pt idx="89">
                  <c:v>0.51647843315356567</c:v>
                </c:pt>
                <c:pt idx="90">
                  <c:v>0.79154083823544852</c:v>
                </c:pt>
                <c:pt idx="91">
                  <c:v>0.57664042453126285</c:v>
                </c:pt>
                <c:pt idx="92">
                  <c:v>0.85439104858272685</c:v>
                </c:pt>
                <c:pt idx="93">
                  <c:v>0.32665788049644107</c:v>
                </c:pt>
                <c:pt idx="94">
                  <c:v>0.75088589034271536</c:v>
                </c:pt>
                <c:pt idx="95">
                  <c:v>0.17507898825198254</c:v>
                </c:pt>
                <c:pt idx="96">
                  <c:v>6.1719936462907299E-2</c:v>
                </c:pt>
                <c:pt idx="97">
                  <c:v>0.36918934487937349</c:v>
                </c:pt>
                <c:pt idx="98">
                  <c:v>0.80111543631397808</c:v>
                </c:pt>
                <c:pt idx="99">
                  <c:v>0.28853841185815554</c:v>
                </c:pt>
                <c:pt idx="100">
                  <c:v>6.9143086564395162E-2</c:v>
                </c:pt>
                <c:pt idx="101">
                  <c:v>0.94124757798482506</c:v>
                </c:pt>
                <c:pt idx="102">
                  <c:v>0.68668720652266302</c:v>
                </c:pt>
                <c:pt idx="103">
                  <c:v>0.8683601864294701</c:v>
                </c:pt>
                <c:pt idx="104">
                  <c:v>0.74559236825308517</c:v>
                </c:pt>
                <c:pt idx="105">
                  <c:v>0.35653813256192279</c:v>
                </c:pt>
                <c:pt idx="106">
                  <c:v>0.5899942395305402</c:v>
                </c:pt>
                <c:pt idx="107">
                  <c:v>0.40230331488842808</c:v>
                </c:pt>
                <c:pt idx="108">
                  <c:v>0.14751601585041385</c:v>
                </c:pt>
                <c:pt idx="109">
                  <c:v>0.4523452092109892</c:v>
                </c:pt>
                <c:pt idx="110">
                  <c:v>0.60683924799710098</c:v>
                </c:pt>
                <c:pt idx="111">
                  <c:v>0.45644299753860196</c:v>
                </c:pt>
                <c:pt idx="112">
                  <c:v>0.31617557211905023</c:v>
                </c:pt>
                <c:pt idx="113">
                  <c:v>8.3439523801303039E-2</c:v>
                </c:pt>
                <c:pt idx="114">
                  <c:v>0.53680590709927856</c:v>
                </c:pt>
                <c:pt idx="115">
                  <c:v>0.41735908670628419</c:v>
                </c:pt>
                <c:pt idx="116">
                  <c:v>0.71573393614573888</c:v>
                </c:pt>
                <c:pt idx="117">
                  <c:v>0.59056155846954539</c:v>
                </c:pt>
                <c:pt idx="118">
                  <c:v>0.46594340775615706</c:v>
                </c:pt>
                <c:pt idx="119">
                  <c:v>0.20952397577343618</c:v>
                </c:pt>
                <c:pt idx="120">
                  <c:v>0.62579206451709979</c:v>
                </c:pt>
                <c:pt idx="121">
                  <c:v>0.48068933615076048</c:v>
                </c:pt>
                <c:pt idx="122">
                  <c:v>0.34723410197975113</c:v>
                </c:pt>
                <c:pt idx="123">
                  <c:v>0.64020632953602785</c:v>
                </c:pt>
                <c:pt idx="124">
                  <c:v>1.5348159270018868E-2</c:v>
                </c:pt>
                <c:pt idx="125">
                  <c:v>0.69814268507917632</c:v>
                </c:pt>
                <c:pt idx="126">
                  <c:v>0.57663606053699823</c:v>
                </c:pt>
                <c:pt idx="127">
                  <c:v>0.44943006266834118</c:v>
                </c:pt>
                <c:pt idx="128">
                  <c:v>0.32342852654304011</c:v>
                </c:pt>
                <c:pt idx="129">
                  <c:v>0.20038141288708289</c:v>
                </c:pt>
                <c:pt idx="130">
                  <c:v>6.6280307925580928E-2</c:v>
                </c:pt>
                <c:pt idx="131">
                  <c:v>0.93056888997642773</c:v>
                </c:pt>
                <c:pt idx="132">
                  <c:v>0.23247857280145467</c:v>
                </c:pt>
                <c:pt idx="133">
                  <c:v>0.11201057831729599</c:v>
                </c:pt>
                <c:pt idx="134">
                  <c:v>0.98436818126390335</c:v>
                </c:pt>
                <c:pt idx="135">
                  <c:v>0.30812400719352695</c:v>
                </c:pt>
                <c:pt idx="136">
                  <c:v>0.18905685408813611</c:v>
                </c:pt>
                <c:pt idx="137">
                  <c:v>6.0611482535961159E-2</c:v>
                </c:pt>
                <c:pt idx="138">
                  <c:v>0.60119224256982307</c:v>
                </c:pt>
                <c:pt idx="139">
                  <c:v>0.47308289839122608</c:v>
                </c:pt>
                <c:pt idx="140">
                  <c:v>0.34401347600874033</c:v>
                </c:pt>
                <c:pt idx="141">
                  <c:v>0.21335556059875671</c:v>
                </c:pt>
                <c:pt idx="142">
                  <c:v>8.5316040290877027E-2</c:v>
                </c:pt>
                <c:pt idx="143">
                  <c:v>0.95220992546384764</c:v>
                </c:pt>
                <c:pt idx="144">
                  <c:v>0.82578508213057944</c:v>
                </c:pt>
                <c:pt idx="145">
                  <c:v>0.70386387836703079</c:v>
                </c:pt>
                <c:pt idx="146">
                  <c:v>0.57870022867430748</c:v>
                </c:pt>
                <c:pt idx="147">
                  <c:v>0.29072477176308098</c:v>
                </c:pt>
                <c:pt idx="148">
                  <c:v>5.4785553443196022E-2</c:v>
                </c:pt>
                <c:pt idx="149">
                  <c:v>0.92613071028526406</c:v>
                </c:pt>
                <c:pt idx="150">
                  <c:v>0.79608375373203444</c:v>
                </c:pt>
                <c:pt idx="151">
                  <c:v>0.6679875015301775</c:v>
                </c:pt>
                <c:pt idx="152">
                  <c:v>0.40818597587687577</c:v>
                </c:pt>
                <c:pt idx="153">
                  <c:v>0.27902927365998664</c:v>
                </c:pt>
                <c:pt idx="154">
                  <c:v>0.14822298252833832</c:v>
                </c:pt>
                <c:pt idx="155">
                  <c:v>3.084905825171802E-2</c:v>
                </c:pt>
                <c:pt idx="156">
                  <c:v>0.8927679927396639</c:v>
                </c:pt>
                <c:pt idx="157">
                  <c:v>0.76447536090245194</c:v>
                </c:pt>
                <c:pt idx="158">
                  <c:v>0.64166390280573182</c:v>
                </c:pt>
                <c:pt idx="159">
                  <c:v>0.79332571089430814</c:v>
                </c:pt>
                <c:pt idx="160">
                  <c:v>0.67681149301041899</c:v>
                </c:pt>
                <c:pt idx="161">
                  <c:v>0.98601777017604775</c:v>
                </c:pt>
                <c:pt idx="162">
                  <c:v>0.85844083300003149</c:v>
                </c:pt>
                <c:pt idx="163">
                  <c:v>0.616348386195682</c:v>
                </c:pt>
                <c:pt idx="164">
                  <c:v>0.48630142964560719</c:v>
                </c:pt>
                <c:pt idx="165">
                  <c:v>0.79459563251786847</c:v>
                </c:pt>
                <c:pt idx="166">
                  <c:v>0.54064185591909109</c:v>
                </c:pt>
                <c:pt idx="167">
                  <c:v>0.69866636409790317</c:v>
                </c:pt>
                <c:pt idx="168">
                  <c:v>0.76565363869769953</c:v>
                </c:pt>
                <c:pt idx="169">
                  <c:v>6.1619564650342795E-2</c:v>
                </c:pt>
                <c:pt idx="170">
                  <c:v>0.68074781364279602</c:v>
                </c:pt>
                <c:pt idx="171">
                  <c:v>0.98739242760348134</c:v>
                </c:pt>
                <c:pt idx="172">
                  <c:v>0.56116570949998845</c:v>
                </c:pt>
                <c:pt idx="173">
                  <c:v>4.8387941418681635E-2</c:v>
                </c:pt>
                <c:pt idx="174">
                  <c:v>0.54027091661538407</c:v>
                </c:pt>
                <c:pt idx="175">
                  <c:v>3.0281739314837353E-2</c:v>
                </c:pt>
                <c:pt idx="176">
                  <c:v>0.32615602143659572</c:v>
                </c:pt>
                <c:pt idx="177">
                  <c:v>0.95470176479972935</c:v>
                </c:pt>
                <c:pt idx="178">
                  <c:v>0.7510866339668496</c:v>
                </c:pt>
                <c:pt idx="179">
                  <c:v>0.21757117670647119</c:v>
                </c:pt>
                <c:pt idx="180">
                  <c:v>0.98096863162921721</c:v>
                </c:pt>
                <c:pt idx="181">
                  <c:v>0.2658456543394152</c:v>
                </c:pt>
                <c:pt idx="182">
                  <c:v>1.1040899348344624E-3</c:v>
                </c:pt>
                <c:pt idx="183">
                  <c:v>0.89704906872534451</c:v>
                </c:pt>
                <c:pt idx="184">
                  <c:v>0.19162288128267591</c:v>
                </c:pt>
                <c:pt idx="185">
                  <c:v>0.50619250440757924</c:v>
                </c:pt>
                <c:pt idx="186">
                  <c:v>0.80730357673030539</c:v>
                </c:pt>
                <c:pt idx="187">
                  <c:v>0.4503203170001413</c:v>
                </c:pt>
                <c:pt idx="188">
                  <c:v>0.58329114807889226</c:v>
                </c:pt>
                <c:pt idx="189">
                  <c:v>0.19339902595831759</c:v>
                </c:pt>
                <c:pt idx="190">
                  <c:v>0.8283816572693361</c:v>
                </c:pt>
                <c:pt idx="191">
                  <c:v>0.44269205928184618</c:v>
                </c:pt>
                <c:pt idx="192">
                  <c:v>0.74316162480103998</c:v>
                </c:pt>
                <c:pt idx="193">
                  <c:v>5.2952676873072591E-2</c:v>
                </c:pt>
                <c:pt idx="194">
                  <c:v>0.3633066838913237</c:v>
                </c:pt>
                <c:pt idx="195">
                  <c:v>0.66734599472985678</c:v>
                </c:pt>
                <c:pt idx="196">
                  <c:v>0.54181576972307965</c:v>
                </c:pt>
                <c:pt idx="197">
                  <c:v>0.41736345069822178</c:v>
                </c:pt>
                <c:pt idx="198">
                  <c:v>0.2912266308248519</c:v>
                </c:pt>
                <c:pt idx="199">
                  <c:v>0.16844135667844995</c:v>
                </c:pt>
                <c:pt idx="200">
                  <c:v>0.45458393701930433</c:v>
                </c:pt>
                <c:pt idx="201">
                  <c:v>0.34734756576787618</c:v>
                </c:pt>
                <c:pt idx="202">
                  <c:v>0.63426257266069719</c:v>
                </c:pt>
                <c:pt idx="203">
                  <c:v>0.5247525616642168</c:v>
                </c:pt>
                <c:pt idx="204">
                  <c:v>0.80527868451966533</c:v>
                </c:pt>
                <c:pt idx="205">
                  <c:v>0.69925113900176505</c:v>
                </c:pt>
                <c:pt idx="206">
                  <c:v>1.2769040098245199E-2</c:v>
                </c:pt>
                <c:pt idx="207">
                  <c:v>0.87403773980238242</c:v>
                </c:pt>
                <c:pt idx="208">
                  <c:v>0.74584111578619705</c:v>
                </c:pt>
                <c:pt idx="209">
                  <c:v>0.66344022204246311</c:v>
                </c:pt>
                <c:pt idx="210">
                  <c:v>0.5009077103004449</c:v>
                </c:pt>
                <c:pt idx="211">
                  <c:v>0.37573533262426384</c:v>
                </c:pt>
                <c:pt idx="212">
                  <c:v>0.2921125211670752</c:v>
                </c:pt>
                <c:pt idx="213">
                  <c:v>0.94817323302094714</c:v>
                </c:pt>
                <c:pt idx="214">
                  <c:v>0.83835774259451501</c:v>
                </c:pt>
                <c:pt idx="215">
                  <c:v>1.4754656379637868E-2</c:v>
                </c:pt>
                <c:pt idx="216">
                  <c:v>0.94358231361340594</c:v>
                </c:pt>
                <c:pt idx="217">
                  <c:v>0.80422696248706593</c:v>
                </c:pt>
                <c:pt idx="218">
                  <c:v>0.70934068811543671</c:v>
                </c:pt>
                <c:pt idx="219">
                  <c:v>0.73352156684902425</c:v>
                </c:pt>
                <c:pt idx="220">
                  <c:v>0.61969993192169248</c:v>
                </c:pt>
              </c:numCache>
            </c:numRef>
          </c:xVal>
          <c:yVal>
            <c:numRef>
              <c:f>'C'!$H$21:$H$241</c:f>
              <c:numCache>
                <c:formatCode>General</c:formatCode>
                <c:ptCount val="221"/>
                <c:pt idx="0">
                  <c:v>-12.846</c:v>
                </c:pt>
                <c:pt idx="1">
                  <c:v>-12.432</c:v>
                </c:pt>
                <c:pt idx="2">
                  <c:v>-12.127000000000001</c:v>
                </c:pt>
                <c:pt idx="3">
                  <c:v>-12.061</c:v>
                </c:pt>
                <c:pt idx="4">
                  <c:v>-12.195</c:v>
                </c:pt>
                <c:pt idx="5">
                  <c:v>-12.365</c:v>
                </c:pt>
                <c:pt idx="6">
                  <c:v>-12.462999999999999</c:v>
                </c:pt>
                <c:pt idx="7">
                  <c:v>-12.318</c:v>
                </c:pt>
                <c:pt idx="8">
                  <c:v>-12.113</c:v>
                </c:pt>
                <c:pt idx="9">
                  <c:v>-12.244999999999999</c:v>
                </c:pt>
                <c:pt idx="10">
                  <c:v>-12.127000000000001</c:v>
                </c:pt>
                <c:pt idx="11">
                  <c:v>-13.023</c:v>
                </c:pt>
                <c:pt idx="12">
                  <c:v>-12.407999999999999</c:v>
                </c:pt>
                <c:pt idx="13">
                  <c:v>-12.138</c:v>
                </c:pt>
                <c:pt idx="14">
                  <c:v>-12.372999999999999</c:v>
                </c:pt>
                <c:pt idx="15">
                  <c:v>-12.095000000000001</c:v>
                </c:pt>
                <c:pt idx="16">
                  <c:v>-12.22</c:v>
                </c:pt>
                <c:pt idx="17">
                  <c:v>-12.364000000000001</c:v>
                </c:pt>
                <c:pt idx="18">
                  <c:v>-12.653</c:v>
                </c:pt>
                <c:pt idx="19">
                  <c:v>-12.176</c:v>
                </c:pt>
                <c:pt idx="20">
                  <c:v>-12.231</c:v>
                </c:pt>
                <c:pt idx="21">
                  <c:v>-12.106</c:v>
                </c:pt>
                <c:pt idx="22">
                  <c:v>-12.132999999999999</c:v>
                </c:pt>
                <c:pt idx="23">
                  <c:v>-12.164999999999999</c:v>
                </c:pt>
                <c:pt idx="24">
                  <c:v>-12.964</c:v>
                </c:pt>
                <c:pt idx="25">
                  <c:v>-12.395</c:v>
                </c:pt>
                <c:pt idx="26">
                  <c:v>-12.19</c:v>
                </c:pt>
                <c:pt idx="27">
                  <c:v>-12.247999999999999</c:v>
                </c:pt>
                <c:pt idx="28">
                  <c:v>-12.458</c:v>
                </c:pt>
                <c:pt idx="29">
                  <c:v>-12.141999999999999</c:v>
                </c:pt>
                <c:pt idx="30">
                  <c:v>-12.196</c:v>
                </c:pt>
                <c:pt idx="31">
                  <c:v>-12.148999999999999</c:v>
                </c:pt>
                <c:pt idx="32">
                  <c:v>-12.175000000000001</c:v>
                </c:pt>
                <c:pt idx="33">
                  <c:v>-12.218</c:v>
                </c:pt>
                <c:pt idx="34">
                  <c:v>-12.865</c:v>
                </c:pt>
                <c:pt idx="35">
                  <c:v>-12.33</c:v>
                </c:pt>
                <c:pt idx="36">
                  <c:v>-12.170999999999999</c:v>
                </c:pt>
                <c:pt idx="37">
                  <c:v>-12.29</c:v>
                </c:pt>
                <c:pt idx="38">
                  <c:v>-12.115</c:v>
                </c:pt>
                <c:pt idx="39">
                  <c:v>-12.18</c:v>
                </c:pt>
                <c:pt idx="40">
                  <c:v>-12.138</c:v>
                </c:pt>
                <c:pt idx="41">
                  <c:v>-12.815</c:v>
                </c:pt>
                <c:pt idx="42">
                  <c:v>-12.484999999999999</c:v>
                </c:pt>
                <c:pt idx="43">
                  <c:v>-12.323</c:v>
                </c:pt>
                <c:pt idx="44">
                  <c:v>-12.101000000000001</c:v>
                </c:pt>
                <c:pt idx="45">
                  <c:v>-12.13</c:v>
                </c:pt>
                <c:pt idx="46">
                  <c:v>-12.215</c:v>
                </c:pt>
                <c:pt idx="47">
                  <c:v>-12.388</c:v>
                </c:pt>
                <c:pt idx="48">
                  <c:v>-12.317</c:v>
                </c:pt>
                <c:pt idx="49">
                  <c:v>-12.192</c:v>
                </c:pt>
                <c:pt idx="50">
                  <c:v>-12.103</c:v>
                </c:pt>
                <c:pt idx="51">
                  <c:v>-12.286</c:v>
                </c:pt>
                <c:pt idx="52">
                  <c:v>-12.484</c:v>
                </c:pt>
                <c:pt idx="53">
                  <c:v>-12.119</c:v>
                </c:pt>
                <c:pt idx="54">
                  <c:v>-12.183</c:v>
                </c:pt>
                <c:pt idx="55">
                  <c:v>-12.459</c:v>
                </c:pt>
                <c:pt idx="56">
                  <c:v>-12.364000000000001</c:v>
                </c:pt>
                <c:pt idx="57">
                  <c:v>-12.329000000000001</c:v>
                </c:pt>
                <c:pt idx="58">
                  <c:v>-12.169</c:v>
                </c:pt>
                <c:pt idx="59">
                  <c:v>-12.407999999999999</c:v>
                </c:pt>
                <c:pt idx="60">
                  <c:v>-12.191000000000001</c:v>
                </c:pt>
                <c:pt idx="61">
                  <c:v>-12.128</c:v>
                </c:pt>
                <c:pt idx="62">
                  <c:v>-12.185</c:v>
                </c:pt>
                <c:pt idx="63">
                  <c:v>-12.382</c:v>
                </c:pt>
                <c:pt idx="64">
                  <c:v>-12.302</c:v>
                </c:pt>
                <c:pt idx="65">
                  <c:v>-12.374000000000001</c:v>
                </c:pt>
                <c:pt idx="66">
                  <c:v>-12.205</c:v>
                </c:pt>
                <c:pt idx="67">
                  <c:v>-12.135</c:v>
                </c:pt>
                <c:pt idx="68">
                  <c:v>-12.332000000000001</c:v>
                </c:pt>
                <c:pt idx="69">
                  <c:v>-12.430999999999999</c:v>
                </c:pt>
                <c:pt idx="70">
                  <c:v>-12.159000000000001</c:v>
                </c:pt>
                <c:pt idx="71">
                  <c:v>-12.388</c:v>
                </c:pt>
                <c:pt idx="72">
                  <c:v>-12.448</c:v>
                </c:pt>
                <c:pt idx="73">
                  <c:v>-12.093999999999999</c:v>
                </c:pt>
                <c:pt idx="74">
                  <c:v>-12.999000000000001</c:v>
                </c:pt>
                <c:pt idx="75">
                  <c:v>-12.260999999999999</c:v>
                </c:pt>
                <c:pt idx="76">
                  <c:v>-12.393000000000001</c:v>
                </c:pt>
                <c:pt idx="77">
                  <c:v>-13.003</c:v>
                </c:pt>
                <c:pt idx="78">
                  <c:v>-12.138</c:v>
                </c:pt>
                <c:pt idx="79">
                  <c:v>-12.246</c:v>
                </c:pt>
                <c:pt idx="80">
                  <c:v>-12.315</c:v>
                </c:pt>
                <c:pt idx="81">
                  <c:v>-12.172000000000001</c:v>
                </c:pt>
                <c:pt idx="82">
                  <c:v>-12.201000000000001</c:v>
                </c:pt>
                <c:pt idx="83">
                  <c:v>-12.468</c:v>
                </c:pt>
                <c:pt idx="84">
                  <c:v>-12.144</c:v>
                </c:pt>
                <c:pt idx="85">
                  <c:v>-12.263999999999999</c:v>
                </c:pt>
                <c:pt idx="86">
                  <c:v>-12.147</c:v>
                </c:pt>
                <c:pt idx="87">
                  <c:v>-12.324999999999999</c:v>
                </c:pt>
                <c:pt idx="88">
                  <c:v>-12.252000000000001</c:v>
                </c:pt>
                <c:pt idx="89">
                  <c:v>-12.496</c:v>
                </c:pt>
                <c:pt idx="90">
                  <c:v>-12.124000000000001</c:v>
                </c:pt>
                <c:pt idx="91">
                  <c:v>-12.303000000000001</c:v>
                </c:pt>
                <c:pt idx="92">
                  <c:v>-12.291</c:v>
                </c:pt>
                <c:pt idx="93">
                  <c:v>-12.250999999999999</c:v>
                </c:pt>
                <c:pt idx="94">
                  <c:v>-12.218999999999999</c:v>
                </c:pt>
                <c:pt idx="95">
                  <c:v>-12.111000000000001</c:v>
                </c:pt>
                <c:pt idx="96">
                  <c:v>-12.218999999999999</c:v>
                </c:pt>
                <c:pt idx="97">
                  <c:v>-12.212999999999999</c:v>
                </c:pt>
                <c:pt idx="98">
                  <c:v>-12.189</c:v>
                </c:pt>
                <c:pt idx="99">
                  <c:v>-12.09</c:v>
                </c:pt>
                <c:pt idx="100">
                  <c:v>-12.147</c:v>
                </c:pt>
                <c:pt idx="101">
                  <c:v>-12.272</c:v>
                </c:pt>
                <c:pt idx="102">
                  <c:v>-12.260999999999999</c:v>
                </c:pt>
                <c:pt idx="103">
                  <c:v>-12.259</c:v>
                </c:pt>
                <c:pt idx="104">
                  <c:v>-12.192</c:v>
                </c:pt>
                <c:pt idx="105">
                  <c:v>-12.17</c:v>
                </c:pt>
                <c:pt idx="106">
                  <c:v>-12.247999999999999</c:v>
                </c:pt>
                <c:pt idx="107">
                  <c:v>-12.25</c:v>
                </c:pt>
                <c:pt idx="108">
                  <c:v>-12.156000000000001</c:v>
                </c:pt>
                <c:pt idx="109">
                  <c:v>-12.292999999999999</c:v>
                </c:pt>
                <c:pt idx="110">
                  <c:v>-12.242000000000001</c:v>
                </c:pt>
                <c:pt idx="111">
                  <c:v>-12.644</c:v>
                </c:pt>
                <c:pt idx="112">
                  <c:v>-12.137</c:v>
                </c:pt>
                <c:pt idx="113">
                  <c:v>-12.132999999999999</c:v>
                </c:pt>
                <c:pt idx="114">
                  <c:v>-12.397</c:v>
                </c:pt>
                <c:pt idx="115">
                  <c:v>-12.25</c:v>
                </c:pt>
                <c:pt idx="116">
                  <c:v>-12.236000000000001</c:v>
                </c:pt>
                <c:pt idx="117">
                  <c:v>-12.284000000000001</c:v>
                </c:pt>
                <c:pt idx="118">
                  <c:v>-12.301</c:v>
                </c:pt>
                <c:pt idx="119">
                  <c:v>-12.141</c:v>
                </c:pt>
                <c:pt idx="120">
                  <c:v>-12.228</c:v>
                </c:pt>
                <c:pt idx="121">
                  <c:v>-12.308999999999999</c:v>
                </c:pt>
                <c:pt idx="122">
                  <c:v>-12.163</c:v>
                </c:pt>
                <c:pt idx="123">
                  <c:v>-12.263999999999999</c:v>
                </c:pt>
                <c:pt idx="124">
                  <c:v>-13.173</c:v>
                </c:pt>
                <c:pt idx="125">
                  <c:v>-12.301</c:v>
                </c:pt>
                <c:pt idx="126">
                  <c:v>-12.22</c:v>
                </c:pt>
                <c:pt idx="127">
                  <c:v>-12.180999999999999</c:v>
                </c:pt>
                <c:pt idx="128">
                  <c:v>-12.221</c:v>
                </c:pt>
                <c:pt idx="129">
                  <c:v>-12.154999999999999</c:v>
                </c:pt>
                <c:pt idx="130">
                  <c:v>-12.188000000000001</c:v>
                </c:pt>
                <c:pt idx="131">
                  <c:v>-12.234999999999999</c:v>
                </c:pt>
                <c:pt idx="132">
                  <c:v>-12.154</c:v>
                </c:pt>
                <c:pt idx="133">
                  <c:v>-12.162000000000001</c:v>
                </c:pt>
                <c:pt idx="134">
                  <c:v>-13.159000000000001</c:v>
                </c:pt>
                <c:pt idx="135">
                  <c:v>-12.09</c:v>
                </c:pt>
                <c:pt idx="136">
                  <c:v>-12.162000000000001</c:v>
                </c:pt>
                <c:pt idx="137">
                  <c:v>-12.282999999999999</c:v>
                </c:pt>
                <c:pt idx="138">
                  <c:v>-12.207000000000001</c:v>
                </c:pt>
                <c:pt idx="139">
                  <c:v>-12.327</c:v>
                </c:pt>
                <c:pt idx="140">
                  <c:v>-12.236000000000001</c:v>
                </c:pt>
                <c:pt idx="141">
                  <c:v>-12.188000000000001</c:v>
                </c:pt>
                <c:pt idx="142">
                  <c:v>-12.164</c:v>
                </c:pt>
                <c:pt idx="143">
                  <c:v>-12.456</c:v>
                </c:pt>
                <c:pt idx="144">
                  <c:v>-12.228999999999999</c:v>
                </c:pt>
                <c:pt idx="145">
                  <c:v>-12.164999999999999</c:v>
                </c:pt>
                <c:pt idx="146">
                  <c:v>-12.234</c:v>
                </c:pt>
                <c:pt idx="147">
                  <c:v>-12.134</c:v>
                </c:pt>
                <c:pt idx="148">
                  <c:v>-12.381</c:v>
                </c:pt>
                <c:pt idx="149">
                  <c:v>-12.21</c:v>
                </c:pt>
                <c:pt idx="150">
                  <c:v>-12.259</c:v>
                </c:pt>
                <c:pt idx="151">
                  <c:v>-12.112</c:v>
                </c:pt>
                <c:pt idx="152">
                  <c:v>-12.233000000000001</c:v>
                </c:pt>
                <c:pt idx="153">
                  <c:v>-12.164999999999999</c:v>
                </c:pt>
                <c:pt idx="154">
                  <c:v>-12.226000000000001</c:v>
                </c:pt>
                <c:pt idx="155">
                  <c:v>-12.84</c:v>
                </c:pt>
                <c:pt idx="156">
                  <c:v>-12.234</c:v>
                </c:pt>
                <c:pt idx="157">
                  <c:v>-12.297000000000001</c:v>
                </c:pt>
                <c:pt idx="158">
                  <c:v>-12.244999999999999</c:v>
                </c:pt>
                <c:pt idx="159">
                  <c:v>-12.205</c:v>
                </c:pt>
                <c:pt idx="160">
                  <c:v>-12.206</c:v>
                </c:pt>
                <c:pt idx="161">
                  <c:v>-13.193</c:v>
                </c:pt>
                <c:pt idx="162">
                  <c:v>-12.244</c:v>
                </c:pt>
                <c:pt idx="163">
                  <c:v>-12.193</c:v>
                </c:pt>
                <c:pt idx="164">
                  <c:v>-12.273</c:v>
                </c:pt>
                <c:pt idx="165">
                  <c:v>-12.212</c:v>
                </c:pt>
                <c:pt idx="166">
                  <c:v>-12.186999999999999</c:v>
                </c:pt>
                <c:pt idx="167">
                  <c:v>-12.276</c:v>
                </c:pt>
                <c:pt idx="168">
                  <c:v>-12.212</c:v>
                </c:pt>
                <c:pt idx="169">
                  <c:v>-12.28</c:v>
                </c:pt>
                <c:pt idx="170">
                  <c:v>-12.138</c:v>
                </c:pt>
                <c:pt idx="171">
                  <c:v>-13.24</c:v>
                </c:pt>
                <c:pt idx="172">
                  <c:v>-12.217000000000001</c:v>
                </c:pt>
                <c:pt idx="173">
                  <c:v>-12.451000000000001</c:v>
                </c:pt>
                <c:pt idx="174">
                  <c:v>-12.335000000000001</c:v>
                </c:pt>
                <c:pt idx="175">
                  <c:v>-12.916</c:v>
                </c:pt>
                <c:pt idx="176">
                  <c:v>-12.212</c:v>
                </c:pt>
                <c:pt idx="177">
                  <c:v>-12.561999999999999</c:v>
                </c:pt>
                <c:pt idx="178">
                  <c:v>-12.109</c:v>
                </c:pt>
                <c:pt idx="179">
                  <c:v>-12.09</c:v>
                </c:pt>
                <c:pt idx="180">
                  <c:v>-13.19</c:v>
                </c:pt>
                <c:pt idx="181">
                  <c:v>-12.194000000000001</c:v>
                </c:pt>
                <c:pt idx="182">
                  <c:v>-13.183999999999999</c:v>
                </c:pt>
                <c:pt idx="183">
                  <c:v>-12.224</c:v>
                </c:pt>
                <c:pt idx="184">
                  <c:v>-12.167</c:v>
                </c:pt>
                <c:pt idx="185">
                  <c:v>-12.337</c:v>
                </c:pt>
                <c:pt idx="186">
                  <c:v>-12.247999999999999</c:v>
                </c:pt>
                <c:pt idx="187">
                  <c:v>-12.199</c:v>
                </c:pt>
                <c:pt idx="188">
                  <c:v>-12.198</c:v>
                </c:pt>
                <c:pt idx="189">
                  <c:v>-12.239000000000001</c:v>
                </c:pt>
                <c:pt idx="190">
                  <c:v>-12.276</c:v>
                </c:pt>
                <c:pt idx="191">
                  <c:v>-12.252000000000001</c:v>
                </c:pt>
                <c:pt idx="192">
                  <c:v>-12.185</c:v>
                </c:pt>
                <c:pt idx="193">
                  <c:v>-12.638999999999999</c:v>
                </c:pt>
                <c:pt idx="194">
                  <c:v>-12.148</c:v>
                </c:pt>
                <c:pt idx="195">
                  <c:v>-12.178000000000001</c:v>
                </c:pt>
                <c:pt idx="196">
                  <c:v>-12.27</c:v>
                </c:pt>
                <c:pt idx="197">
                  <c:v>-12.206</c:v>
                </c:pt>
                <c:pt idx="198">
                  <c:v>-12.195</c:v>
                </c:pt>
                <c:pt idx="199">
                  <c:v>-12.102</c:v>
                </c:pt>
                <c:pt idx="200">
                  <c:v>-12.159000000000001</c:v>
                </c:pt>
                <c:pt idx="201">
                  <c:v>-12.092000000000001</c:v>
                </c:pt>
                <c:pt idx="202">
                  <c:v>-12.18</c:v>
                </c:pt>
                <c:pt idx="203">
                  <c:v>-12.385</c:v>
                </c:pt>
                <c:pt idx="204">
                  <c:v>-12.249000000000001</c:v>
                </c:pt>
                <c:pt idx="205">
                  <c:v>-12.196999999999999</c:v>
                </c:pt>
                <c:pt idx="206">
                  <c:v>-13.244</c:v>
                </c:pt>
                <c:pt idx="207">
                  <c:v>-12.257999999999999</c:v>
                </c:pt>
                <c:pt idx="208">
                  <c:v>-12.188000000000001</c:v>
                </c:pt>
                <c:pt idx="209">
                  <c:v>-12.183999999999999</c:v>
                </c:pt>
                <c:pt idx="210">
                  <c:v>-12.48</c:v>
                </c:pt>
                <c:pt idx="211">
                  <c:v>-12.129</c:v>
                </c:pt>
                <c:pt idx="212">
                  <c:v>-12.093</c:v>
                </c:pt>
                <c:pt idx="213">
                  <c:v>-12.484</c:v>
                </c:pt>
                <c:pt idx="214">
                  <c:v>-12.272</c:v>
                </c:pt>
                <c:pt idx="215">
                  <c:v>-13.228</c:v>
                </c:pt>
                <c:pt idx="216">
                  <c:v>-12.353</c:v>
                </c:pt>
                <c:pt idx="217">
                  <c:v>-12.2</c:v>
                </c:pt>
                <c:pt idx="218">
                  <c:v>-12.212999999999999</c:v>
                </c:pt>
                <c:pt idx="219">
                  <c:v>-12.259</c:v>
                </c:pt>
                <c:pt idx="220">
                  <c:v>-12.204000000000001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3-4923-A8C5-11272159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570400"/>
        <c:axId val="1"/>
      </c:scatterChart>
      <c:valAx>
        <c:axId val="66657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50790067720090293"/>
              <c:y val="0.89473978910530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-Mag</a:t>
                </a:r>
              </a:p>
            </c:rich>
          </c:tx>
          <c:layout>
            <c:manualLayout>
              <c:xMode val="edge"/>
              <c:yMode val="edge"/>
              <c:x val="1.1286681715575621E-2"/>
              <c:y val="0.4210541050789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5704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0</xdr:row>
      <xdr:rowOff>0</xdr:rowOff>
    </xdr:from>
    <xdr:to>
      <xdr:col>19</xdr:col>
      <xdr:colOff>609599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81B502-0A1E-7E7E-7F22-EE9C76C02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19050</xdr:rowOff>
    </xdr:from>
    <xdr:to>
      <xdr:col>20</xdr:col>
      <xdr:colOff>200024</xdr:colOff>
      <xdr:row>18</xdr:row>
      <xdr:rowOff>152400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BA7CE59-DEC1-3899-B17F-A198B557B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76200</xdr:rowOff>
    </xdr:from>
    <xdr:to>
      <xdr:col>13</xdr:col>
      <xdr:colOff>542925</xdr:colOff>
      <xdr:row>17</xdr:row>
      <xdr:rowOff>19050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E206A50D-6279-9569-AC60-9288CCFDF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45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31" sqref="D3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8" ht="20.25">
      <c r="A1" s="1" t="s">
        <v>31</v>
      </c>
      <c r="C1" s="12" t="s">
        <v>53</v>
      </c>
      <c r="N1">
        <v>32.025999999998021</v>
      </c>
    </row>
    <row r="2" spans="1:158">
      <c r="A2" t="s">
        <v>26</v>
      </c>
      <c r="N2">
        <v>5</v>
      </c>
      <c r="O2">
        <v>5.5</v>
      </c>
      <c r="P2">
        <v>6</v>
      </c>
      <c r="Q2">
        <v>6.5</v>
      </c>
      <c r="R2">
        <v>7</v>
      </c>
      <c r="S2">
        <v>7.5</v>
      </c>
      <c r="T2">
        <v>8</v>
      </c>
      <c r="U2">
        <v>8.5</v>
      </c>
      <c r="V2">
        <v>9</v>
      </c>
      <c r="W2">
        <v>9.5</v>
      </c>
      <c r="X2">
        <v>10</v>
      </c>
      <c r="Y2">
        <v>10.5</v>
      </c>
      <c r="Z2">
        <v>11</v>
      </c>
      <c r="AA2">
        <v>11.5</v>
      </c>
      <c r="AB2">
        <v>12</v>
      </c>
      <c r="AC2">
        <v>12.5</v>
      </c>
      <c r="AD2">
        <v>13</v>
      </c>
      <c r="AE2">
        <v>13.5</v>
      </c>
      <c r="AF2">
        <v>14</v>
      </c>
      <c r="AG2">
        <v>14.5</v>
      </c>
      <c r="AH2">
        <v>15</v>
      </c>
      <c r="AI2">
        <v>15.5</v>
      </c>
      <c r="AJ2">
        <v>16</v>
      </c>
      <c r="AK2">
        <v>16.5</v>
      </c>
      <c r="AL2">
        <v>17</v>
      </c>
      <c r="AM2">
        <v>17.5</v>
      </c>
      <c r="AN2">
        <v>18</v>
      </c>
      <c r="AO2">
        <v>18.5</v>
      </c>
      <c r="AP2">
        <v>19</v>
      </c>
      <c r="AQ2">
        <v>19.5</v>
      </c>
      <c r="AR2">
        <v>20</v>
      </c>
      <c r="AS2">
        <v>20.5</v>
      </c>
      <c r="AT2">
        <v>21</v>
      </c>
      <c r="AU2">
        <v>21.5</v>
      </c>
      <c r="AV2">
        <v>22</v>
      </c>
      <c r="AW2">
        <v>22.5</v>
      </c>
      <c r="AX2">
        <v>23</v>
      </c>
      <c r="AY2">
        <v>23.5</v>
      </c>
      <c r="AZ2">
        <v>24</v>
      </c>
      <c r="BA2">
        <v>24.5</v>
      </c>
      <c r="BB2">
        <v>25</v>
      </c>
      <c r="BC2">
        <v>25.5</v>
      </c>
      <c r="BD2">
        <v>26</v>
      </c>
      <c r="BE2">
        <v>26.5</v>
      </c>
      <c r="BF2">
        <v>27</v>
      </c>
      <c r="BG2">
        <v>27.5</v>
      </c>
      <c r="BH2">
        <v>28</v>
      </c>
      <c r="BI2">
        <v>28.5</v>
      </c>
      <c r="BJ2">
        <v>29</v>
      </c>
      <c r="BK2">
        <v>29.5</v>
      </c>
      <c r="BL2">
        <v>30</v>
      </c>
      <c r="BM2">
        <v>30.5</v>
      </c>
      <c r="BN2">
        <v>31</v>
      </c>
      <c r="BO2">
        <v>31.5</v>
      </c>
      <c r="BP2">
        <v>32</v>
      </c>
      <c r="BQ2">
        <v>32.5</v>
      </c>
      <c r="BR2">
        <v>33</v>
      </c>
      <c r="BS2">
        <v>33.5</v>
      </c>
      <c r="BT2">
        <v>34</v>
      </c>
      <c r="BU2">
        <v>34.5</v>
      </c>
      <c r="BV2">
        <v>35</v>
      </c>
      <c r="BW2">
        <v>35.5</v>
      </c>
      <c r="BX2">
        <v>36</v>
      </c>
      <c r="BY2">
        <v>36.5</v>
      </c>
      <c r="BZ2">
        <v>37</v>
      </c>
      <c r="CA2">
        <v>37.5</v>
      </c>
      <c r="CB2">
        <v>38</v>
      </c>
      <c r="CC2">
        <v>38.5</v>
      </c>
      <c r="CD2">
        <v>39</v>
      </c>
      <c r="CE2">
        <v>39.5</v>
      </c>
      <c r="CF2">
        <v>40</v>
      </c>
      <c r="CG2">
        <v>40.5</v>
      </c>
      <c r="CH2">
        <v>41</v>
      </c>
      <c r="CI2">
        <v>41.5</v>
      </c>
      <c r="CJ2">
        <v>42</v>
      </c>
      <c r="CK2">
        <v>42.5</v>
      </c>
      <c r="CL2">
        <v>43</v>
      </c>
      <c r="CM2">
        <v>43.5</v>
      </c>
      <c r="CN2">
        <v>44</v>
      </c>
      <c r="CO2">
        <v>44.5</v>
      </c>
      <c r="CP2">
        <v>45</v>
      </c>
      <c r="CQ2">
        <v>45.5</v>
      </c>
      <c r="CR2">
        <v>46</v>
      </c>
      <c r="CS2">
        <v>46.5</v>
      </c>
      <c r="CT2">
        <v>47</v>
      </c>
      <c r="CU2">
        <v>47.5</v>
      </c>
      <c r="CV2">
        <v>48</v>
      </c>
      <c r="CW2">
        <v>48.5</v>
      </c>
      <c r="CX2">
        <v>49</v>
      </c>
      <c r="CY2">
        <v>49.5</v>
      </c>
      <c r="CZ2">
        <v>50</v>
      </c>
      <c r="DA2">
        <v>50.5</v>
      </c>
      <c r="DB2">
        <v>51</v>
      </c>
      <c r="DC2">
        <v>51.5</v>
      </c>
      <c r="DD2">
        <v>52</v>
      </c>
      <c r="DE2">
        <v>52.5</v>
      </c>
      <c r="DF2">
        <v>53</v>
      </c>
      <c r="DG2">
        <v>53.5</v>
      </c>
      <c r="DH2">
        <v>54</v>
      </c>
      <c r="DI2">
        <v>54.5</v>
      </c>
      <c r="DJ2">
        <v>55</v>
      </c>
      <c r="DK2">
        <v>55.5</v>
      </c>
      <c r="DL2">
        <v>56</v>
      </c>
      <c r="DM2">
        <v>56.5</v>
      </c>
      <c r="DN2">
        <v>57</v>
      </c>
      <c r="DO2">
        <v>57.5</v>
      </c>
      <c r="DP2">
        <v>58</v>
      </c>
      <c r="DQ2">
        <v>58.5</v>
      </c>
      <c r="DR2">
        <v>59</v>
      </c>
      <c r="DS2">
        <v>59.5</v>
      </c>
      <c r="DT2">
        <v>60</v>
      </c>
      <c r="DU2">
        <v>60.5</v>
      </c>
      <c r="DV2">
        <v>61</v>
      </c>
      <c r="DW2">
        <v>61.5</v>
      </c>
      <c r="DX2">
        <v>62</v>
      </c>
      <c r="DY2">
        <v>62.5</v>
      </c>
      <c r="DZ2">
        <v>63</v>
      </c>
      <c r="EA2">
        <v>63.5</v>
      </c>
      <c r="EB2">
        <v>64</v>
      </c>
      <c r="EC2">
        <v>64.5</v>
      </c>
      <c r="ED2">
        <v>65</v>
      </c>
      <c r="EE2">
        <v>65.5</v>
      </c>
      <c r="EF2">
        <v>66</v>
      </c>
      <c r="EG2">
        <v>66.5</v>
      </c>
      <c r="EH2">
        <v>67</v>
      </c>
      <c r="EI2">
        <v>67.5</v>
      </c>
      <c r="EJ2">
        <v>68</v>
      </c>
      <c r="EK2">
        <v>68.5</v>
      </c>
      <c r="EL2">
        <v>69</v>
      </c>
      <c r="EM2">
        <v>69.5</v>
      </c>
      <c r="EN2">
        <v>70</v>
      </c>
      <c r="EO2">
        <v>70.5</v>
      </c>
      <c r="EP2">
        <v>71</v>
      </c>
      <c r="EQ2">
        <v>71.5</v>
      </c>
      <c r="ER2">
        <v>72</v>
      </c>
      <c r="ES2">
        <v>72.5</v>
      </c>
      <c r="ET2">
        <v>73</v>
      </c>
      <c r="EU2">
        <v>73.5</v>
      </c>
      <c r="EV2">
        <v>74</v>
      </c>
      <c r="EW2">
        <v>74.5</v>
      </c>
      <c r="EX2">
        <v>75</v>
      </c>
      <c r="EY2">
        <v>75.5</v>
      </c>
      <c r="EZ2">
        <v>76</v>
      </c>
      <c r="FA2">
        <v>76.5</v>
      </c>
      <c r="FB2">
        <v>77</v>
      </c>
    </row>
    <row r="3" spans="1:158">
      <c r="F3" s="39" t="s">
        <v>67</v>
      </c>
      <c r="N3">
        <v>6.4051999999996045</v>
      </c>
      <c r="O3">
        <v>5.8229090909087313</v>
      </c>
      <c r="P3">
        <v>5.3376666666663368</v>
      </c>
      <c r="Q3">
        <v>4.9270769230766183</v>
      </c>
      <c r="R3">
        <v>4.5751428571425743</v>
      </c>
      <c r="S3">
        <v>4.2701333333330691</v>
      </c>
      <c r="T3">
        <v>4.0032499999997526</v>
      </c>
      <c r="U3">
        <v>3.76776470588212</v>
      </c>
      <c r="V3">
        <v>3.5584444444442247</v>
      </c>
      <c r="W3">
        <v>3.3711578947366339</v>
      </c>
      <c r="X3">
        <v>3.2025999999998023</v>
      </c>
      <c r="Y3">
        <v>3.0500952380950497</v>
      </c>
      <c r="Z3">
        <v>2.9114545454543657</v>
      </c>
      <c r="AA3">
        <v>2.7848695652172193</v>
      </c>
      <c r="AB3">
        <v>2.6688333333331684</v>
      </c>
      <c r="AC3">
        <v>2.5620799999998418</v>
      </c>
      <c r="AD3">
        <v>2.4635384615383091</v>
      </c>
      <c r="AE3">
        <v>2.3722962962961498</v>
      </c>
      <c r="AF3">
        <v>2.2875714285712871</v>
      </c>
      <c r="AG3">
        <v>2.2086896551722774</v>
      </c>
      <c r="AH3">
        <v>2.1350666666665346</v>
      </c>
      <c r="AI3">
        <v>2.0661935483869689</v>
      </c>
      <c r="AJ3">
        <v>2.0016249999998763</v>
      </c>
      <c r="AK3">
        <v>1.9409696969695771</v>
      </c>
      <c r="AL3" s="12">
        <v>1.88388235294106</v>
      </c>
      <c r="AM3">
        <v>1.8300571428570298</v>
      </c>
      <c r="AN3">
        <v>1.7792222222221123</v>
      </c>
      <c r="AO3">
        <v>1.7311351351350281</v>
      </c>
      <c r="AP3">
        <v>1.6855789473683169</v>
      </c>
      <c r="AQ3">
        <v>1.6423589743588729</v>
      </c>
      <c r="AR3">
        <v>1.6012999999999011</v>
      </c>
      <c r="AS3">
        <v>1.5622439024389279</v>
      </c>
      <c r="AT3">
        <v>1.5250476190475248</v>
      </c>
      <c r="AU3">
        <v>1.4895813953487451</v>
      </c>
      <c r="AV3">
        <v>1.4557272727271828</v>
      </c>
      <c r="AW3">
        <v>1.4233777777776899</v>
      </c>
      <c r="AX3">
        <v>1.3924347826086096</v>
      </c>
      <c r="AY3">
        <v>1.3628085106382137</v>
      </c>
      <c r="AZ3">
        <v>1.3344166666665842</v>
      </c>
      <c r="BA3">
        <v>1.307183673469307</v>
      </c>
      <c r="BB3">
        <v>1.2810399999999209</v>
      </c>
      <c r="BC3" s="14">
        <v>1.2559215686273735</v>
      </c>
      <c r="BD3">
        <v>1.2317692307691546</v>
      </c>
      <c r="BE3">
        <v>1.2085283018867177</v>
      </c>
      <c r="BF3">
        <v>1.1861481481480749</v>
      </c>
      <c r="BG3">
        <v>1.1645818181817462</v>
      </c>
      <c r="BH3">
        <v>1.1437857142856436</v>
      </c>
      <c r="BI3">
        <v>1.1237192982455446</v>
      </c>
      <c r="BJ3">
        <v>1.1043448275861387</v>
      </c>
      <c r="BK3">
        <v>1.0856271186440007</v>
      </c>
      <c r="BL3">
        <v>1.0675333333332673</v>
      </c>
      <c r="BM3">
        <v>1.0500327868851811</v>
      </c>
      <c r="BN3">
        <v>1.0330967741934844</v>
      </c>
      <c r="BO3">
        <v>1.0166984126983498</v>
      </c>
      <c r="BP3">
        <v>1.0008124999999382</v>
      </c>
      <c r="BQ3">
        <v>0.98541538461532374</v>
      </c>
      <c r="BR3">
        <v>0.97048484848478855</v>
      </c>
      <c r="BS3">
        <v>0.9559999999999409</v>
      </c>
      <c r="BT3" s="12">
        <v>0.94194117647052999</v>
      </c>
      <c r="BU3">
        <v>0.92828985507240636</v>
      </c>
      <c r="BV3">
        <v>0.9150285714285149</v>
      </c>
      <c r="BW3">
        <v>0.90214084507036674</v>
      </c>
      <c r="BX3">
        <v>0.88961111111105617</v>
      </c>
      <c r="BY3">
        <v>0.87742465753419241</v>
      </c>
      <c r="BZ3">
        <v>0.86556756756751407</v>
      </c>
      <c r="CA3">
        <v>0.85402666666661387</v>
      </c>
      <c r="CB3">
        <v>0.84278947368415846</v>
      </c>
      <c r="CC3">
        <v>0.83184415584410443</v>
      </c>
      <c r="CD3">
        <v>0.82117948717943645</v>
      </c>
      <c r="CE3">
        <v>0.81078481012653214</v>
      </c>
      <c r="CF3">
        <v>0.80064999999995057</v>
      </c>
      <c r="CG3">
        <v>0.79076543209871653</v>
      </c>
      <c r="CH3">
        <v>0.78112195121946393</v>
      </c>
      <c r="CI3">
        <v>0.77171084337344631</v>
      </c>
      <c r="CJ3">
        <v>0.76252380952376242</v>
      </c>
      <c r="CK3">
        <v>0.75355294117642402</v>
      </c>
      <c r="CL3">
        <v>0.74479069767437256</v>
      </c>
      <c r="CM3">
        <v>0.73622988505742581</v>
      </c>
      <c r="CN3">
        <v>0.72786363636359142</v>
      </c>
      <c r="CO3">
        <v>0.71968539325838254</v>
      </c>
      <c r="CP3">
        <v>0.71168888888884496</v>
      </c>
      <c r="CQ3">
        <v>0.70386813186808839</v>
      </c>
      <c r="CR3">
        <v>0.69621739130430482</v>
      </c>
      <c r="CS3">
        <v>0.68873118279565637</v>
      </c>
      <c r="CT3">
        <v>0.68140425531910687</v>
      </c>
      <c r="CU3">
        <v>0.67423157894732677</v>
      </c>
      <c r="CV3">
        <v>0.6672083333332921</v>
      </c>
      <c r="CW3">
        <v>0.6603298969071757</v>
      </c>
      <c r="CX3">
        <v>0.65359183673465349</v>
      </c>
      <c r="CY3">
        <v>0.64698989898985904</v>
      </c>
      <c r="CZ3">
        <v>0.64051999999996045</v>
      </c>
      <c r="DA3">
        <v>0.634178217821743</v>
      </c>
      <c r="DB3">
        <v>0.62796078431368674</v>
      </c>
      <c r="DC3">
        <v>0.62186407766986451</v>
      </c>
      <c r="DD3">
        <v>0.61588461538457728</v>
      </c>
      <c r="DE3">
        <v>0.61001904761900994</v>
      </c>
      <c r="DF3">
        <v>0.60426415094335884</v>
      </c>
      <c r="DG3">
        <v>0.59861682242986958</v>
      </c>
      <c r="DH3">
        <v>0.59307407407403745</v>
      </c>
      <c r="DI3">
        <v>0.58763302752289948</v>
      </c>
      <c r="DJ3">
        <v>0.58229090909087311</v>
      </c>
      <c r="DK3">
        <v>0.57704504504500942</v>
      </c>
      <c r="DL3">
        <v>0.57189285714282179</v>
      </c>
      <c r="DM3">
        <v>0.56683185840704464</v>
      </c>
      <c r="DN3">
        <v>0.56185964912277231</v>
      </c>
      <c r="DO3">
        <v>0.55697391304344379</v>
      </c>
      <c r="DP3">
        <v>0.55217241379306936</v>
      </c>
      <c r="DQ3">
        <v>0.54745299145295767</v>
      </c>
      <c r="DR3">
        <v>0.54281355932200037</v>
      </c>
      <c r="DS3">
        <v>0.53825210084030284</v>
      </c>
      <c r="DT3">
        <v>0.53376666666663364</v>
      </c>
      <c r="DU3">
        <v>0.52935537190079374</v>
      </c>
      <c r="DV3">
        <v>0.52501639344259055</v>
      </c>
      <c r="DW3">
        <v>0.52074796747964258</v>
      </c>
      <c r="DX3">
        <v>0.51654838709674222</v>
      </c>
      <c r="DY3">
        <v>0.51241599999996834</v>
      </c>
      <c r="DZ3">
        <v>0.50834920634917491</v>
      </c>
      <c r="EA3">
        <v>0.50434645669288225</v>
      </c>
      <c r="EB3">
        <v>0.50040624999996908</v>
      </c>
      <c r="EC3">
        <v>0.49652713178291508</v>
      </c>
      <c r="ED3">
        <v>0.49270769230766187</v>
      </c>
      <c r="EE3">
        <v>0.48894656488546595</v>
      </c>
      <c r="EF3">
        <v>0.48524242424239428</v>
      </c>
      <c r="EG3">
        <v>0.48159398496237626</v>
      </c>
      <c r="EH3">
        <v>0.47799999999997045</v>
      </c>
      <c r="EI3">
        <v>0.47445925925922994</v>
      </c>
      <c r="EJ3" s="12">
        <v>0.470970588235265</v>
      </c>
      <c r="EK3">
        <v>0.4675328467152996</v>
      </c>
      <c r="EL3">
        <v>0.46414492753620318</v>
      </c>
      <c r="EM3">
        <v>0.46080575539565499</v>
      </c>
      <c r="EN3">
        <v>0.45751428571425745</v>
      </c>
      <c r="EO3">
        <v>0.45426950354607121</v>
      </c>
      <c r="EP3">
        <v>0.45107042253518337</v>
      </c>
      <c r="EQ3">
        <v>0.44791608391605625</v>
      </c>
      <c r="ER3">
        <v>0.44480555555552809</v>
      </c>
      <c r="ES3">
        <v>0.44173793103445547</v>
      </c>
      <c r="ET3">
        <v>0.4387123287670962</v>
      </c>
      <c r="EU3">
        <v>0.43572789115643568</v>
      </c>
      <c r="EV3">
        <v>0.43278378378375704</v>
      </c>
      <c r="EW3">
        <v>0.4298791946308459</v>
      </c>
      <c r="EX3">
        <v>0.42701333333330693</v>
      </c>
      <c r="EY3">
        <v>0.42418543046354995</v>
      </c>
      <c r="EZ3">
        <v>0.42139473684207923</v>
      </c>
      <c r="FA3">
        <v>0.41864052287579112</v>
      </c>
      <c r="FB3">
        <f>+$N1/FB2</f>
        <v>0.41592207792205221</v>
      </c>
    </row>
    <row r="4" spans="1:158">
      <c r="A4" s="8" t="s">
        <v>0</v>
      </c>
      <c r="C4" s="15" t="s">
        <v>14</v>
      </c>
      <c r="D4" s="16" t="s">
        <v>14</v>
      </c>
      <c r="N4">
        <v>0.42194246690504139</v>
      </c>
      <c r="O4">
        <v>6.10395247133972E-2</v>
      </c>
      <c r="P4">
        <v>0.11470782872420716</v>
      </c>
      <c r="Z4">
        <v>6.10395247133972E-2</v>
      </c>
      <c r="AA4" s="14">
        <v>5.1743484231992296E-3</v>
      </c>
      <c r="AL4" s="12">
        <v>3.2335628924611689E-3</v>
      </c>
      <c r="AV4" s="14">
        <v>1.9259941496495583E-2</v>
      </c>
      <c r="AW4" s="14">
        <v>9.6360352640747823E-3</v>
      </c>
      <c r="AX4" s="14">
        <v>5.1743484231992296E-3</v>
      </c>
      <c r="BC4" s="14">
        <v>7.0626882081550504E-2</v>
      </c>
      <c r="BI4" s="13">
        <v>1.7120934848608251E-3</v>
      </c>
      <c r="BT4" s="12">
        <v>3.2335628924611689E-3</v>
      </c>
      <c r="CJ4">
        <v>2.5104350536333499E-2</v>
      </c>
      <c r="EJ4" s="12">
        <v>9.0092932566907896E-6</v>
      </c>
    </row>
    <row r="5" spans="1:158">
      <c r="A5" s="38" t="s">
        <v>66</v>
      </c>
      <c r="C5" s="37">
        <v>-9.5</v>
      </c>
    </row>
    <row r="6" spans="1:158">
      <c r="A6" s="8" t="s">
        <v>1</v>
      </c>
    </row>
    <row r="7" spans="1:158">
      <c r="A7" t="s">
        <v>2</v>
      </c>
      <c r="C7" s="11">
        <v>47212.36</v>
      </c>
    </row>
    <row r="8" spans="1:158">
      <c r="A8" t="s">
        <v>3</v>
      </c>
      <c r="C8" s="12">
        <v>0.94194117647052999</v>
      </c>
    </row>
    <row r="10" spans="1:158" ht="13.5" thickBot="1">
      <c r="C10" s="7" t="s">
        <v>21</v>
      </c>
      <c r="D10" s="7" t="s">
        <v>22</v>
      </c>
    </row>
    <row r="11" spans="1:158">
      <c r="A11" t="s">
        <v>16</v>
      </c>
      <c r="C11">
        <f>INTERCEPT(G22:G992,F22:F992)</f>
        <v>4.3087098796063886E-3</v>
      </c>
      <c r="D11" s="6"/>
    </row>
    <row r="12" spans="1:158">
      <c r="A12" t="s">
        <v>17</v>
      </c>
      <c r="C12">
        <f>SLOPE(G22:G992,F22:F992)</f>
        <v>6.5495616362816237E-5</v>
      </c>
      <c r="D12" s="6"/>
    </row>
    <row r="13" spans="1:158">
      <c r="A13" t="s">
        <v>20</v>
      </c>
      <c r="C13" s="6" t="s">
        <v>14</v>
      </c>
      <c r="D13" s="6"/>
      <c r="E13" s="31" t="s">
        <v>59</v>
      </c>
      <c r="F13" s="32">
        <v>1</v>
      </c>
    </row>
    <row r="14" spans="1:158">
      <c r="A14" t="s">
        <v>25</v>
      </c>
      <c r="C14" s="13">
        <f>SUM(R22:R24)</f>
        <v>1.2283352450478328E-6</v>
      </c>
      <c r="E14" s="31" t="s">
        <v>60</v>
      </c>
      <c r="F14" s="33">
        <f ca="1">NOW()+15018.5+$C$5/24</f>
        <v>60335.705600000001</v>
      </c>
    </row>
    <row r="15" spans="1:158">
      <c r="A15" s="3" t="s">
        <v>18</v>
      </c>
      <c r="C15" s="11">
        <v>48621.606</v>
      </c>
      <c r="E15" s="31" t="s">
        <v>61</v>
      </c>
      <c r="F15" s="34">
        <f ca="1">ROUND(2*(F14-$C$7)/$C$8,0)/2+F13</f>
        <v>13933</v>
      </c>
    </row>
    <row r="16" spans="1:158">
      <c r="A16" s="8" t="s">
        <v>4</v>
      </c>
      <c r="C16">
        <f>+C8+C12</f>
        <v>0.94200667208689282</v>
      </c>
      <c r="E16" s="31" t="s">
        <v>62</v>
      </c>
      <c r="F16" s="13">
        <f ca="1">ROUND(2*(F14-$C$15)/$C$16,0)/2+F13</f>
        <v>12436.5</v>
      </c>
    </row>
    <row r="17" spans="1:32" ht="13.5" thickBot="1">
      <c r="E17" s="31" t="s">
        <v>63</v>
      </c>
      <c r="F17" s="35">
        <f ca="1">+$C$15+$C$16*F16-15018.5-$C$5/24</f>
        <v>45318.767810741978</v>
      </c>
    </row>
    <row r="18" spans="1:32">
      <c r="A18" s="8" t="s">
        <v>5</v>
      </c>
      <c r="C18" s="4">
        <f>+C15</f>
        <v>48621.606</v>
      </c>
      <c r="D18" s="5">
        <f>+C16</f>
        <v>0.94200667208689282</v>
      </c>
      <c r="F18" s="36" t="s">
        <v>64</v>
      </c>
    </row>
    <row r="19" spans="1:32" ht="13.5" thickTop="1"/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68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34</v>
      </c>
      <c r="C21" s="11">
        <v>47212.36</v>
      </c>
      <c r="D21" s="6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>+C$11+C$12*F21</f>
        <v>4.3087098796063886E-3</v>
      </c>
      <c r="Q21" s="2">
        <f>+C21-15018.5</f>
        <v>32193.86</v>
      </c>
      <c r="R21">
        <f>+(O21-G21)^2</f>
        <v>1.8564980826617699E-5</v>
      </c>
    </row>
    <row r="22" spans="1:32">
      <c r="A22" t="s">
        <v>36</v>
      </c>
      <c r="C22" s="11">
        <v>47535.472000000002</v>
      </c>
      <c r="D22" s="6"/>
      <c r="E22">
        <f>+(C22-C$7)/C$8</f>
        <v>343.02778992071171</v>
      </c>
      <c r="F22">
        <f>ROUND(2*E22,0)/2</f>
        <v>343</v>
      </c>
      <c r="G22">
        <f>+C22-(C$7+F22*C$8)</f>
        <v>2.6176470608334057E-2</v>
      </c>
      <c r="I22">
        <f>+G22</f>
        <v>2.6176470608334057E-2</v>
      </c>
      <c r="O22">
        <f>+C$11+C$12*F22</f>
        <v>2.6773706292052359E-2</v>
      </c>
      <c r="Q22" s="2">
        <f>+C22-15018.5</f>
        <v>32516.972000000002</v>
      </c>
      <c r="R22">
        <f>+(O22-G22)^2</f>
        <v>3.5669046190646796E-7</v>
      </c>
      <c r="S22">
        <f>+C22-C21</f>
        <v>323.11200000000099</v>
      </c>
      <c r="AA22">
        <v>10</v>
      </c>
      <c r="AC22" t="s">
        <v>32</v>
      </c>
      <c r="AD22" t="s">
        <v>33</v>
      </c>
      <c r="AF22" t="s">
        <v>35</v>
      </c>
    </row>
    <row r="23" spans="1:32">
      <c r="A23" t="s">
        <v>37</v>
      </c>
      <c r="C23" s="11">
        <v>47890.61</v>
      </c>
      <c r="D23" s="6"/>
      <c r="E23">
        <f>+(C23-C$7)/C$8</f>
        <v>720.05557984142342</v>
      </c>
      <c r="F23">
        <f>ROUND(2*E23,0)/2</f>
        <v>720</v>
      </c>
      <c r="G23">
        <f>+C23-(C$7+F23*C$8)</f>
        <v>5.2352941216668114E-2</v>
      </c>
      <c r="I23">
        <f>+G23</f>
        <v>5.2352941216668114E-2</v>
      </c>
      <c r="O23">
        <f>+C$11+C$12*F23</f>
        <v>5.1465553660834079E-2</v>
      </c>
      <c r="Q23" s="2">
        <f>+C23-15018.5</f>
        <v>32872.11</v>
      </c>
      <c r="R23">
        <f>+(O23-G23)^2</f>
        <v>7.8745667424910248E-7</v>
      </c>
      <c r="S23">
        <f>+C23-C22</f>
        <v>355.13799999999901</v>
      </c>
      <c r="T23">
        <f>+S23-S22</f>
        <v>32.025999999998021</v>
      </c>
      <c r="AA23">
        <v>8</v>
      </c>
      <c r="AC23" t="s">
        <v>32</v>
      </c>
      <c r="AD23" t="s">
        <v>33</v>
      </c>
      <c r="AF23" t="s">
        <v>35</v>
      </c>
    </row>
    <row r="24" spans="1:32">
      <c r="A24" t="s">
        <v>38</v>
      </c>
      <c r="C24" s="11">
        <v>48621.606</v>
      </c>
      <c r="D24">
        <v>5.0000000000000001E-3</v>
      </c>
      <c r="E24">
        <f>+(C24-C$7)/C$8</f>
        <v>1496.1082870168905</v>
      </c>
      <c r="F24">
        <f>ROUND(2*E24,0)/2</f>
        <v>1496</v>
      </c>
      <c r="G24">
        <f>+C24-(C$7+F24*C$8)</f>
        <v>0.10200000008626375</v>
      </c>
      <c r="I24">
        <f>+G24</f>
        <v>0.10200000008626375</v>
      </c>
      <c r="O24">
        <f>+C$11+C$12*F24</f>
        <v>0.10229015195837948</v>
      </c>
      <c r="Q24" s="2">
        <f>+C24-15018.5</f>
        <v>33603.106</v>
      </c>
      <c r="R24">
        <f>+(O24-G24)^2</f>
        <v>8.4188108892262489E-8</v>
      </c>
      <c r="S24">
        <f>+C24-C23</f>
        <v>730.99599999999919</v>
      </c>
      <c r="AA24">
        <v>13</v>
      </c>
      <c r="AC24" t="s">
        <v>32</v>
      </c>
      <c r="AD24" t="s">
        <v>33</v>
      </c>
      <c r="AF24" t="s">
        <v>35</v>
      </c>
    </row>
    <row r="25" spans="1:32">
      <c r="D25" s="6"/>
      <c r="Q25" s="2"/>
    </row>
    <row r="26" spans="1:32">
      <c r="D26" s="6"/>
      <c r="Q26" s="2"/>
    </row>
    <row r="27" spans="1:32">
      <c r="D27" s="6"/>
    </row>
    <row r="28" spans="1:32">
      <c r="D28" s="6"/>
    </row>
    <row r="29" spans="1:32">
      <c r="D29" s="6"/>
    </row>
    <row r="30" spans="1:32">
      <c r="D30" s="6"/>
    </row>
    <row r="31" spans="1:32">
      <c r="D31" s="6"/>
    </row>
    <row r="32" spans="1:32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327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8" ht="20.25">
      <c r="A1" s="1" t="s">
        <v>58</v>
      </c>
      <c r="C1" s="12"/>
      <c r="N1">
        <v>32.025999999998021</v>
      </c>
    </row>
    <row r="2" spans="1:158">
      <c r="A2" t="s">
        <v>26</v>
      </c>
      <c r="B2" s="30" t="s">
        <v>57</v>
      </c>
      <c r="N2">
        <v>5</v>
      </c>
      <c r="O2">
        <v>5.5</v>
      </c>
      <c r="P2">
        <v>6</v>
      </c>
      <c r="Q2">
        <v>6.5</v>
      </c>
      <c r="R2">
        <v>7</v>
      </c>
      <c r="S2">
        <v>7.5</v>
      </c>
      <c r="T2">
        <v>8</v>
      </c>
      <c r="U2">
        <v>8.5</v>
      </c>
      <c r="V2">
        <v>9</v>
      </c>
      <c r="W2">
        <v>9.5</v>
      </c>
      <c r="X2">
        <v>10</v>
      </c>
      <c r="Y2">
        <v>10.5</v>
      </c>
      <c r="Z2">
        <v>11</v>
      </c>
      <c r="AA2">
        <v>11.5</v>
      </c>
      <c r="AB2">
        <v>12</v>
      </c>
      <c r="AC2">
        <v>12.5</v>
      </c>
      <c r="AD2">
        <v>13</v>
      </c>
      <c r="AE2">
        <v>13.5</v>
      </c>
      <c r="AF2">
        <v>14</v>
      </c>
      <c r="AG2">
        <v>14.5</v>
      </c>
      <c r="AH2">
        <v>15</v>
      </c>
      <c r="AI2">
        <v>15.5</v>
      </c>
      <c r="AJ2">
        <v>16</v>
      </c>
      <c r="AK2">
        <v>16.5</v>
      </c>
      <c r="AL2">
        <v>17</v>
      </c>
      <c r="AM2">
        <v>17.5</v>
      </c>
      <c r="AN2">
        <v>18</v>
      </c>
      <c r="AO2">
        <v>18.5</v>
      </c>
      <c r="AP2">
        <v>19</v>
      </c>
      <c r="AQ2">
        <v>19.5</v>
      </c>
      <c r="AR2">
        <v>20</v>
      </c>
      <c r="AS2">
        <v>20.5</v>
      </c>
      <c r="AT2">
        <v>21</v>
      </c>
      <c r="AU2">
        <v>21.5</v>
      </c>
      <c r="AV2">
        <v>22</v>
      </c>
      <c r="AW2">
        <v>22.5</v>
      </c>
      <c r="AX2">
        <v>23</v>
      </c>
      <c r="AY2">
        <v>23.5</v>
      </c>
      <c r="AZ2">
        <v>24</v>
      </c>
      <c r="BA2">
        <v>24.5</v>
      </c>
      <c r="BB2">
        <v>25</v>
      </c>
      <c r="BC2">
        <v>25.5</v>
      </c>
      <c r="BD2">
        <v>26</v>
      </c>
      <c r="BE2">
        <v>26.5</v>
      </c>
      <c r="BF2">
        <v>27</v>
      </c>
      <c r="BG2">
        <v>27.5</v>
      </c>
      <c r="BH2">
        <v>28</v>
      </c>
      <c r="BI2">
        <v>28.5</v>
      </c>
      <c r="BJ2">
        <v>29</v>
      </c>
      <c r="BK2">
        <v>29.5</v>
      </c>
      <c r="BL2">
        <v>30</v>
      </c>
      <c r="BM2">
        <v>30.5</v>
      </c>
      <c r="BN2">
        <v>31</v>
      </c>
      <c r="BO2">
        <v>31.5</v>
      </c>
      <c r="BP2">
        <v>32</v>
      </c>
      <c r="BQ2">
        <v>32.5</v>
      </c>
      <c r="BR2">
        <v>33</v>
      </c>
      <c r="BS2">
        <v>33.5</v>
      </c>
      <c r="BT2">
        <v>34</v>
      </c>
      <c r="BU2">
        <v>34.5</v>
      </c>
      <c r="BV2">
        <v>35</v>
      </c>
      <c r="BW2">
        <v>35.5</v>
      </c>
      <c r="BX2">
        <v>36</v>
      </c>
      <c r="BY2">
        <v>36.5</v>
      </c>
      <c r="BZ2">
        <v>37</v>
      </c>
      <c r="CA2">
        <v>37.5</v>
      </c>
      <c r="CB2">
        <v>38</v>
      </c>
      <c r="CC2">
        <v>38.5</v>
      </c>
      <c r="CD2">
        <v>39</v>
      </c>
      <c r="CE2">
        <v>39.5</v>
      </c>
      <c r="CF2">
        <v>40</v>
      </c>
      <c r="CG2">
        <v>40.5</v>
      </c>
      <c r="CH2">
        <v>41</v>
      </c>
      <c r="CI2">
        <v>41.5</v>
      </c>
      <c r="CJ2">
        <v>42</v>
      </c>
      <c r="CK2">
        <v>42.5</v>
      </c>
      <c r="CL2">
        <v>43</v>
      </c>
      <c r="CM2">
        <v>43.5</v>
      </c>
      <c r="CN2">
        <v>44</v>
      </c>
      <c r="CO2">
        <v>44.5</v>
      </c>
      <c r="CP2">
        <v>45</v>
      </c>
      <c r="CQ2">
        <v>45.5</v>
      </c>
      <c r="CR2">
        <v>46</v>
      </c>
      <c r="CS2">
        <v>46.5</v>
      </c>
      <c r="CT2">
        <v>47</v>
      </c>
      <c r="CU2">
        <v>47.5</v>
      </c>
      <c r="CV2">
        <v>48</v>
      </c>
      <c r="CW2">
        <v>48.5</v>
      </c>
      <c r="CX2">
        <v>49</v>
      </c>
      <c r="CY2">
        <v>49.5</v>
      </c>
      <c r="CZ2">
        <v>50</v>
      </c>
      <c r="DA2">
        <v>50.5</v>
      </c>
      <c r="DB2">
        <v>51</v>
      </c>
      <c r="DC2">
        <v>51.5</v>
      </c>
      <c r="DD2">
        <v>52</v>
      </c>
      <c r="DE2">
        <v>52.5</v>
      </c>
      <c r="DF2">
        <v>53</v>
      </c>
      <c r="DG2">
        <v>53.5</v>
      </c>
      <c r="DH2">
        <v>54</v>
      </c>
      <c r="DI2">
        <v>54.5</v>
      </c>
      <c r="DJ2">
        <v>55</v>
      </c>
      <c r="DK2">
        <v>55.5</v>
      </c>
      <c r="DL2">
        <v>56</v>
      </c>
      <c r="DM2">
        <v>56.5</v>
      </c>
      <c r="DN2">
        <v>57</v>
      </c>
      <c r="DO2">
        <v>57.5</v>
      </c>
      <c r="DP2">
        <v>58</v>
      </c>
      <c r="DQ2">
        <v>58.5</v>
      </c>
      <c r="DR2">
        <v>59</v>
      </c>
      <c r="DS2">
        <v>59.5</v>
      </c>
      <c r="DT2">
        <v>60</v>
      </c>
      <c r="DU2">
        <v>60.5</v>
      </c>
      <c r="DV2">
        <v>61</v>
      </c>
      <c r="DW2">
        <v>61.5</v>
      </c>
      <c r="DX2">
        <v>62</v>
      </c>
      <c r="DY2">
        <v>62.5</v>
      </c>
      <c r="DZ2">
        <v>63</v>
      </c>
      <c r="EA2">
        <v>63.5</v>
      </c>
      <c r="EB2">
        <v>64</v>
      </c>
      <c r="EC2">
        <v>64.5</v>
      </c>
      <c r="ED2">
        <v>65</v>
      </c>
      <c r="EE2">
        <v>65.5</v>
      </c>
      <c r="EF2">
        <v>66</v>
      </c>
      <c r="EG2">
        <v>66.5</v>
      </c>
      <c r="EH2">
        <v>67</v>
      </c>
      <c r="EI2">
        <v>67.5</v>
      </c>
      <c r="EJ2">
        <v>68</v>
      </c>
      <c r="EK2">
        <v>68.5</v>
      </c>
      <c r="EL2">
        <v>69</v>
      </c>
      <c r="EM2">
        <v>69.5</v>
      </c>
      <c r="EN2">
        <v>70</v>
      </c>
      <c r="EO2">
        <v>70.5</v>
      </c>
      <c r="EP2">
        <v>71</v>
      </c>
      <c r="EQ2">
        <v>71.5</v>
      </c>
      <c r="ER2">
        <v>72</v>
      </c>
      <c r="ES2">
        <v>72.5</v>
      </c>
      <c r="ET2">
        <v>73</v>
      </c>
      <c r="EU2">
        <v>73.5</v>
      </c>
      <c r="EV2">
        <v>74</v>
      </c>
      <c r="EW2">
        <v>74.5</v>
      </c>
      <c r="EX2">
        <v>75</v>
      </c>
      <c r="EY2">
        <v>75.5</v>
      </c>
      <c r="EZ2">
        <v>76</v>
      </c>
      <c r="FA2">
        <v>76.5</v>
      </c>
      <c r="FB2">
        <v>77</v>
      </c>
    </row>
    <row r="3" spans="1:158">
      <c r="F3" s="39" t="s">
        <v>67</v>
      </c>
      <c r="N3">
        <v>6.4051999999996045</v>
      </c>
      <c r="O3">
        <v>5.8229090909087313</v>
      </c>
      <c r="P3">
        <v>5.3376666666663368</v>
      </c>
      <c r="Q3">
        <v>4.9270769230766183</v>
      </c>
      <c r="R3">
        <v>4.5751428571425743</v>
      </c>
      <c r="S3">
        <v>4.2701333333330691</v>
      </c>
      <c r="T3">
        <v>4.0032499999997526</v>
      </c>
      <c r="U3">
        <v>3.76776470588212</v>
      </c>
      <c r="V3">
        <v>3.5584444444442247</v>
      </c>
      <c r="W3">
        <v>3.3711578947366339</v>
      </c>
      <c r="X3">
        <v>3.2025999999998023</v>
      </c>
      <c r="Y3">
        <v>3.0500952380950497</v>
      </c>
      <c r="Z3">
        <v>2.9114545454543657</v>
      </c>
      <c r="AA3">
        <v>2.7848695652172193</v>
      </c>
      <c r="AB3">
        <v>2.6688333333331684</v>
      </c>
      <c r="AC3">
        <v>2.5620799999998418</v>
      </c>
      <c r="AD3">
        <v>2.4635384615383091</v>
      </c>
      <c r="AE3">
        <v>2.3722962962961498</v>
      </c>
      <c r="AF3">
        <v>2.2875714285712871</v>
      </c>
      <c r="AG3">
        <v>2.2086896551722774</v>
      </c>
      <c r="AH3">
        <v>2.1350666666665346</v>
      </c>
      <c r="AI3">
        <v>2.0661935483869689</v>
      </c>
      <c r="AJ3">
        <v>2.0016249999998763</v>
      </c>
      <c r="AK3">
        <v>1.9409696969695771</v>
      </c>
      <c r="AL3" s="12">
        <v>1.88388235294106</v>
      </c>
      <c r="AM3">
        <v>1.8300571428570298</v>
      </c>
      <c r="AN3">
        <v>1.7792222222221123</v>
      </c>
      <c r="AO3">
        <v>1.7311351351350281</v>
      </c>
      <c r="AP3">
        <v>1.6855789473683169</v>
      </c>
      <c r="AQ3">
        <v>1.6423589743588729</v>
      </c>
      <c r="AR3">
        <v>1.6012999999999011</v>
      </c>
      <c r="AS3">
        <v>1.5622439024389279</v>
      </c>
      <c r="AT3">
        <v>1.5250476190475248</v>
      </c>
      <c r="AU3">
        <v>1.4895813953487451</v>
      </c>
      <c r="AV3">
        <v>1.4557272727271828</v>
      </c>
      <c r="AW3">
        <v>1.4233777777776899</v>
      </c>
      <c r="AX3">
        <v>1.3924347826086096</v>
      </c>
      <c r="AY3">
        <v>1.3628085106382137</v>
      </c>
      <c r="AZ3">
        <v>1.3344166666665842</v>
      </c>
      <c r="BA3">
        <v>1.307183673469307</v>
      </c>
      <c r="BB3">
        <v>1.2810399999999209</v>
      </c>
      <c r="BC3" s="14">
        <v>1.2559215686273735</v>
      </c>
      <c r="BD3">
        <v>1.2317692307691546</v>
      </c>
      <c r="BE3">
        <v>1.2085283018867177</v>
      </c>
      <c r="BF3">
        <v>1.1861481481480749</v>
      </c>
      <c r="BG3">
        <v>1.1645818181817462</v>
      </c>
      <c r="BH3">
        <v>1.1437857142856436</v>
      </c>
      <c r="BI3">
        <v>1.1237192982455446</v>
      </c>
      <c r="BJ3">
        <v>1.1043448275861387</v>
      </c>
      <c r="BK3">
        <v>1.0856271186440007</v>
      </c>
      <c r="BL3">
        <v>1.0675333333332673</v>
      </c>
      <c r="BM3">
        <v>1.0500327868851811</v>
      </c>
      <c r="BN3">
        <v>1.0330967741934844</v>
      </c>
      <c r="BO3">
        <v>1.0166984126983498</v>
      </c>
      <c r="BP3">
        <v>1.0008124999999382</v>
      </c>
      <c r="BQ3">
        <v>0.98541538461532374</v>
      </c>
      <c r="BR3">
        <v>0.97048484848478855</v>
      </c>
      <c r="BS3">
        <v>0.9559999999999409</v>
      </c>
      <c r="BT3" s="12">
        <v>0.94194117647052999</v>
      </c>
      <c r="BU3">
        <v>0.92828985507240636</v>
      </c>
      <c r="BV3">
        <v>0.9150285714285149</v>
      </c>
      <c r="BW3">
        <v>0.90214084507036674</v>
      </c>
      <c r="BX3">
        <v>0.88961111111105617</v>
      </c>
      <c r="BY3">
        <v>0.87742465753419241</v>
      </c>
      <c r="BZ3">
        <v>0.86556756756751407</v>
      </c>
      <c r="CA3">
        <v>0.85402666666661387</v>
      </c>
      <c r="CB3">
        <v>0.84278947368415846</v>
      </c>
      <c r="CC3">
        <v>0.83184415584410443</v>
      </c>
      <c r="CD3">
        <v>0.82117948717943645</v>
      </c>
      <c r="CE3">
        <v>0.81078481012653214</v>
      </c>
      <c r="CF3">
        <v>0.80064999999995057</v>
      </c>
      <c r="CG3">
        <v>0.79076543209871653</v>
      </c>
      <c r="CH3">
        <v>0.78112195121946393</v>
      </c>
      <c r="CI3">
        <v>0.77171084337344631</v>
      </c>
      <c r="CJ3">
        <v>0.76252380952376242</v>
      </c>
      <c r="CK3">
        <v>0.75355294117642402</v>
      </c>
      <c r="CL3">
        <v>0.74479069767437256</v>
      </c>
      <c r="CM3">
        <v>0.73622988505742581</v>
      </c>
      <c r="CN3">
        <v>0.72786363636359142</v>
      </c>
      <c r="CO3">
        <v>0.71968539325838254</v>
      </c>
      <c r="CP3">
        <v>0.71168888888884496</v>
      </c>
      <c r="CQ3">
        <v>0.70386813186808839</v>
      </c>
      <c r="CR3">
        <v>0.69621739130430482</v>
      </c>
      <c r="CS3">
        <v>0.68873118279565637</v>
      </c>
      <c r="CT3">
        <v>0.68140425531910687</v>
      </c>
      <c r="CU3">
        <v>0.67423157894732677</v>
      </c>
      <c r="CV3">
        <v>0.6672083333332921</v>
      </c>
      <c r="CW3">
        <v>0.6603298969071757</v>
      </c>
      <c r="CX3">
        <v>0.65359183673465349</v>
      </c>
      <c r="CY3">
        <v>0.64698989898985904</v>
      </c>
      <c r="CZ3">
        <v>0.64051999999996045</v>
      </c>
      <c r="DA3">
        <v>0.634178217821743</v>
      </c>
      <c r="DB3">
        <v>0.62796078431368674</v>
      </c>
      <c r="DC3">
        <v>0.62186407766986451</v>
      </c>
      <c r="DD3">
        <v>0.61588461538457728</v>
      </c>
      <c r="DE3">
        <v>0.61001904761900994</v>
      </c>
      <c r="DF3">
        <v>0.60426415094335884</v>
      </c>
      <c r="DG3">
        <v>0.59861682242986958</v>
      </c>
      <c r="DH3">
        <v>0.59307407407403745</v>
      </c>
      <c r="DI3">
        <v>0.58763302752289948</v>
      </c>
      <c r="DJ3">
        <v>0.58229090909087311</v>
      </c>
      <c r="DK3">
        <v>0.57704504504500942</v>
      </c>
      <c r="DL3">
        <v>0.57189285714282179</v>
      </c>
      <c r="DM3">
        <v>0.56683185840704464</v>
      </c>
      <c r="DN3">
        <v>0.56185964912277231</v>
      </c>
      <c r="DO3">
        <v>0.55697391304344379</v>
      </c>
      <c r="DP3">
        <v>0.55217241379306936</v>
      </c>
      <c r="DQ3">
        <v>0.54745299145295767</v>
      </c>
      <c r="DR3">
        <v>0.54281355932200037</v>
      </c>
      <c r="DS3">
        <v>0.53825210084030284</v>
      </c>
      <c r="DT3">
        <v>0.53376666666663364</v>
      </c>
      <c r="DU3">
        <v>0.52935537190079374</v>
      </c>
      <c r="DV3">
        <v>0.52501639344259055</v>
      </c>
      <c r="DW3">
        <v>0.52074796747964258</v>
      </c>
      <c r="DX3">
        <v>0.51654838709674222</v>
      </c>
      <c r="DY3">
        <v>0.51241599999996834</v>
      </c>
      <c r="DZ3">
        <v>0.50834920634917491</v>
      </c>
      <c r="EA3">
        <v>0.50434645669288225</v>
      </c>
      <c r="EB3">
        <v>0.50040624999996908</v>
      </c>
      <c r="EC3">
        <v>0.49652713178291508</v>
      </c>
      <c r="ED3">
        <v>0.49270769230766187</v>
      </c>
      <c r="EE3">
        <v>0.48894656488546595</v>
      </c>
      <c r="EF3">
        <v>0.48524242424239428</v>
      </c>
      <c r="EG3">
        <v>0.48159398496237626</v>
      </c>
      <c r="EH3">
        <v>0.47799999999997045</v>
      </c>
      <c r="EI3">
        <v>0.47445925925922994</v>
      </c>
      <c r="EJ3" s="12">
        <v>0.470970588235265</v>
      </c>
      <c r="EK3">
        <v>0.4675328467152996</v>
      </c>
      <c r="EL3">
        <v>0.46414492753620318</v>
      </c>
      <c r="EM3">
        <v>0.46080575539565499</v>
      </c>
      <c r="EN3">
        <v>0.45751428571425745</v>
      </c>
      <c r="EO3">
        <v>0.45426950354607121</v>
      </c>
      <c r="EP3">
        <v>0.45107042253518337</v>
      </c>
      <c r="EQ3">
        <v>0.44791608391605625</v>
      </c>
      <c r="ER3">
        <v>0.44480555555552809</v>
      </c>
      <c r="ES3">
        <v>0.44173793103445547</v>
      </c>
      <c r="ET3">
        <v>0.4387123287670962</v>
      </c>
      <c r="EU3">
        <v>0.43572789115643568</v>
      </c>
      <c r="EV3">
        <v>0.43278378378375704</v>
      </c>
      <c r="EW3">
        <v>0.4298791946308459</v>
      </c>
      <c r="EX3">
        <v>0.42701333333330693</v>
      </c>
      <c r="EY3">
        <v>0.42418543046354995</v>
      </c>
      <c r="EZ3">
        <v>0.42139473684207923</v>
      </c>
      <c r="FA3">
        <v>0.41864052287579112</v>
      </c>
      <c r="FB3">
        <f>+$N1/FB2</f>
        <v>0.41592207792205221</v>
      </c>
    </row>
    <row r="4" spans="1:158">
      <c r="A4" s="8" t="s">
        <v>0</v>
      </c>
      <c r="C4" s="15" t="s">
        <v>14</v>
      </c>
      <c r="D4" s="16" t="s">
        <v>14</v>
      </c>
      <c r="N4">
        <v>0.42194246690504139</v>
      </c>
      <c r="O4">
        <v>6.10395247133972E-2</v>
      </c>
      <c r="P4">
        <v>0.11470782872420716</v>
      </c>
      <c r="Z4">
        <v>6.10395247133972E-2</v>
      </c>
      <c r="AA4" s="14">
        <v>5.1743484231992296E-3</v>
      </c>
      <c r="AL4" s="12">
        <v>3.2335628924611689E-3</v>
      </c>
      <c r="AV4" s="14">
        <v>1.9259941496495583E-2</v>
      </c>
      <c r="AW4" s="14">
        <v>9.6360352640747823E-3</v>
      </c>
      <c r="AX4" s="14">
        <v>5.1743484231992296E-3</v>
      </c>
      <c r="BC4" s="14">
        <v>7.0626882081550504E-2</v>
      </c>
      <c r="BI4" s="13">
        <v>1.7120934848608251E-3</v>
      </c>
      <c r="BT4" s="12">
        <v>3.2335628924611689E-3</v>
      </c>
      <c r="CJ4">
        <v>2.5104350536333499E-2</v>
      </c>
      <c r="EJ4" s="12">
        <v>9.0092932566907896E-6</v>
      </c>
    </row>
    <row r="5" spans="1:158">
      <c r="A5" s="38" t="s">
        <v>65</v>
      </c>
      <c r="C5" s="37">
        <v>-9.5</v>
      </c>
    </row>
    <row r="6" spans="1:158">
      <c r="A6" s="8" t="s">
        <v>1</v>
      </c>
    </row>
    <row r="7" spans="1:158">
      <c r="A7" t="s">
        <v>2</v>
      </c>
      <c r="C7" s="11">
        <v>47212.36</v>
      </c>
      <c r="D7" s="12" t="s">
        <v>54</v>
      </c>
    </row>
    <row r="8" spans="1:158">
      <c r="A8" t="s">
        <v>3</v>
      </c>
      <c r="C8" s="19">
        <v>2.29148</v>
      </c>
      <c r="D8" s="12" t="s">
        <v>55</v>
      </c>
    </row>
    <row r="10" spans="1:158" ht="13.5" thickBot="1">
      <c r="C10" s="7" t="s">
        <v>21</v>
      </c>
      <c r="D10" s="7" t="s">
        <v>22</v>
      </c>
    </row>
    <row r="11" spans="1:158">
      <c r="A11" t="s">
        <v>16</v>
      </c>
      <c r="C11">
        <f>INTERCEPT(G22:G992,F22:F992)</f>
        <v>5.3892062431779367E-3</v>
      </c>
      <c r="D11" s="6"/>
    </row>
    <row r="12" spans="1:158">
      <c r="A12" t="s">
        <v>17</v>
      </c>
      <c r="C12">
        <f>SLOPE(G22:G992,F22:F992)</f>
        <v>-4.2896975981762731E-5</v>
      </c>
      <c r="D12" s="6"/>
    </row>
    <row r="13" spans="1:158">
      <c r="A13" t="s">
        <v>20</v>
      </c>
      <c r="C13" s="6" t="s">
        <v>14</v>
      </c>
      <c r="D13" s="6"/>
    </row>
    <row r="14" spans="1:158">
      <c r="A14" t="s">
        <v>25</v>
      </c>
      <c r="C14" s="13">
        <f>SUM(R22:R24)</f>
        <v>6.730206528710416E-4</v>
      </c>
      <c r="E14" s="31" t="s">
        <v>59</v>
      </c>
      <c r="F14" s="32">
        <v>1</v>
      </c>
    </row>
    <row r="15" spans="1:158">
      <c r="A15" s="3" t="s">
        <v>18</v>
      </c>
      <c r="C15" s="25">
        <f>(C7+C11)+(C8+C12)*INT(MAX(F21:F3533))</f>
        <v>48621.599207566018</v>
      </c>
      <c r="E15" s="31" t="s">
        <v>60</v>
      </c>
      <c r="F15" s="33">
        <f ca="1">NOW()+15018.5+$C$5/24</f>
        <v>60335.705600000001</v>
      </c>
    </row>
    <row r="16" spans="1:158">
      <c r="A16" s="8" t="s">
        <v>4</v>
      </c>
      <c r="C16" s="26">
        <f>+C8+C12</f>
        <v>2.2914371030240184</v>
      </c>
      <c r="E16" s="31" t="s">
        <v>61</v>
      </c>
      <c r="F16" s="34">
        <f ca="1">ROUND(2*(F15-$C$7)/$C$8,0)/2+F14</f>
        <v>5728</v>
      </c>
    </row>
    <row r="17" spans="1:32" ht="13.5" thickBot="1">
      <c r="A17" s="27" t="s">
        <v>56</v>
      </c>
      <c r="C17">
        <f>COUNT(C21:C2191)</f>
        <v>4</v>
      </c>
      <c r="E17" s="31" t="s">
        <v>62</v>
      </c>
      <c r="F17" s="13">
        <f ca="1">ROUND(2*(F15-$C$15)/$C$16,0)/2+F14</f>
        <v>5113</v>
      </c>
    </row>
    <row r="18" spans="1:32">
      <c r="A18" s="8" t="s">
        <v>5</v>
      </c>
      <c r="C18" s="4">
        <f>+C15</f>
        <v>48621.599207566018</v>
      </c>
      <c r="D18" s="5">
        <f>+C16</f>
        <v>2.2914371030240184</v>
      </c>
      <c r="E18" s="31" t="s">
        <v>63</v>
      </c>
      <c r="F18" s="35">
        <f ca="1">+$C$15+$C$16*F17-15018.5-$C$5/24</f>
        <v>45319.612948661161</v>
      </c>
    </row>
    <row r="19" spans="1:32" ht="13.5" thickTop="1">
      <c r="F19" s="36" t="s">
        <v>64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68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34</v>
      </c>
      <c r="C21" s="28">
        <v>47212.36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>+C$11+C$12*F21</f>
        <v>5.3892062431779367E-3</v>
      </c>
      <c r="Q21" s="2">
        <f>+C21-15018.5</f>
        <v>32193.86</v>
      </c>
      <c r="R21">
        <f>+(O21-G21)^2</f>
        <v>2.904354393150805E-5</v>
      </c>
    </row>
    <row r="22" spans="1:32">
      <c r="A22" t="s">
        <v>36</v>
      </c>
      <c r="C22" s="28">
        <v>47535.472000000002</v>
      </c>
      <c r="D22" s="29"/>
      <c r="E22">
        <f>+(C22-C$7)/C$8</f>
        <v>141.00581283711881</v>
      </c>
      <c r="F22">
        <f>ROUND(2*E22,0)/2</f>
        <v>141</v>
      </c>
      <c r="G22">
        <f>+C22-(C$7+F22*C$8)</f>
        <v>1.3319999998202547E-2</v>
      </c>
      <c r="I22">
        <f>+G22</f>
        <v>1.3319999998202547E-2</v>
      </c>
      <c r="O22">
        <f>+C$11+C$12*F22</f>
        <v>-6.5926737025060866E-4</v>
      </c>
      <c r="Q22" s="2">
        <f>+C22-15018.5</f>
        <v>32516.972000000002</v>
      </c>
      <c r="R22">
        <f>+(O22-G22)^2</f>
        <v>1.9541991615869926E-4</v>
      </c>
      <c r="S22">
        <f>+C22-C21</f>
        <v>323.11200000000099</v>
      </c>
      <c r="AA22">
        <v>10</v>
      </c>
      <c r="AC22" t="s">
        <v>32</v>
      </c>
      <c r="AD22" t="s">
        <v>33</v>
      </c>
      <c r="AF22" t="s">
        <v>35</v>
      </c>
    </row>
    <row r="23" spans="1:32">
      <c r="A23" t="s">
        <v>37</v>
      </c>
      <c r="C23" s="28">
        <v>47890.61</v>
      </c>
      <c r="D23" s="29"/>
      <c r="E23">
        <f>+(C23-C$7)/C$8</f>
        <v>295.98774591093968</v>
      </c>
      <c r="F23">
        <f>ROUND(2*E23,0)/2</f>
        <v>296</v>
      </c>
      <c r="G23">
        <f>+C23-(C$7+F23*C$8)</f>
        <v>-2.8080000003683381E-2</v>
      </c>
      <c r="I23">
        <f>+G23</f>
        <v>-2.8080000003683381E-2</v>
      </c>
      <c r="O23">
        <f>+C$11+C$12*F23</f>
        <v>-7.3082986474238311E-3</v>
      </c>
      <c r="Q23" s="2">
        <f>+C23-15018.5</f>
        <v>32872.11</v>
      </c>
      <c r="R23">
        <f>+(O23-G23)^2</f>
        <v>4.3146357723363479E-4</v>
      </c>
      <c r="S23">
        <f>+C23-C22</f>
        <v>355.13799999999901</v>
      </c>
      <c r="T23">
        <f>+S23-S22</f>
        <v>32.025999999998021</v>
      </c>
      <c r="AA23">
        <v>8</v>
      </c>
      <c r="AC23" t="s">
        <v>32</v>
      </c>
      <c r="AD23" t="s">
        <v>33</v>
      </c>
      <c r="AF23" t="s">
        <v>35</v>
      </c>
    </row>
    <row r="24" spans="1:32">
      <c r="A24" t="s">
        <v>38</v>
      </c>
      <c r="C24" s="28">
        <v>48621.606</v>
      </c>
      <c r="D24" s="29">
        <v>5.0000000000000001E-3</v>
      </c>
      <c r="E24">
        <f>+(C24-C$7)/C$8</f>
        <v>614.9938031316002</v>
      </c>
      <c r="F24">
        <f>ROUND(2*E24,0)/2</f>
        <v>615</v>
      </c>
      <c r="G24">
        <f>+C24-(C$7+F24*C$8)</f>
        <v>-1.419999999779975E-2</v>
      </c>
      <c r="I24">
        <f>+G24</f>
        <v>-1.419999999779975E-2</v>
      </c>
      <c r="O24">
        <f>+C$11+C$12*F24</f>
        <v>-2.0992433985606143E-2</v>
      </c>
      <c r="Q24" s="2">
        <f>+C24-15018.5</f>
        <v>33603.106</v>
      </c>
      <c r="R24">
        <f>+(O24-G24)^2</f>
        <v>4.6137159478707457E-5</v>
      </c>
      <c r="S24">
        <f>+C24-C23</f>
        <v>730.99599999999919</v>
      </c>
      <c r="AA24">
        <v>13</v>
      </c>
      <c r="AC24" t="s">
        <v>32</v>
      </c>
      <c r="AD24" t="s">
        <v>33</v>
      </c>
      <c r="AF24" t="s">
        <v>35</v>
      </c>
    </row>
    <row r="25" spans="1:32">
      <c r="C25" s="29"/>
      <c r="D25" s="29"/>
      <c r="Q25" s="2"/>
    </row>
    <row r="26" spans="1:32">
      <c r="C26" s="29"/>
      <c r="D26" s="29"/>
      <c r="Q26" s="2"/>
    </row>
    <row r="27" spans="1:32">
      <c r="C27" s="29"/>
      <c r="D27" s="29"/>
    </row>
    <row r="28" spans="1:32">
      <c r="C28" s="29"/>
      <c r="D28" s="29"/>
    </row>
    <row r="29" spans="1:32">
      <c r="C29" s="29"/>
      <c r="D29" s="29"/>
    </row>
    <row r="30" spans="1:32">
      <c r="C30" s="29"/>
      <c r="D30" s="29"/>
    </row>
    <row r="31" spans="1:32">
      <c r="C31" s="29"/>
      <c r="D31" s="29"/>
    </row>
    <row r="32" spans="1:32">
      <c r="C32" s="29"/>
      <c r="D32" s="29"/>
    </row>
    <row r="33" spans="3:4">
      <c r="C33" s="29"/>
      <c r="D33" s="29"/>
    </row>
    <row r="34" spans="3:4">
      <c r="C34" s="29"/>
      <c r="D34" s="29"/>
    </row>
    <row r="35" spans="3:4">
      <c r="C35" s="29"/>
      <c r="D35" s="29"/>
    </row>
    <row r="36" spans="3:4">
      <c r="C36" s="29"/>
      <c r="D36" s="29"/>
    </row>
    <row r="37" spans="3:4">
      <c r="C37" s="29"/>
      <c r="D37" s="29"/>
    </row>
    <row r="38" spans="3:4">
      <c r="C38" s="29"/>
      <c r="D38" s="29"/>
    </row>
    <row r="39" spans="3:4">
      <c r="C39" s="29"/>
      <c r="D39" s="29"/>
    </row>
    <row r="40" spans="3:4">
      <c r="C40" s="29"/>
      <c r="D40" s="29"/>
    </row>
    <row r="41" spans="3:4">
      <c r="C41" s="29"/>
      <c r="D41" s="29"/>
    </row>
    <row r="42" spans="3:4">
      <c r="C42" s="29"/>
      <c r="D42" s="29"/>
    </row>
    <row r="43" spans="3:4">
      <c r="C43" s="29"/>
      <c r="D43" s="29"/>
    </row>
    <row r="44" spans="3:4">
      <c r="C44" s="29"/>
      <c r="D44" s="29"/>
    </row>
    <row r="45" spans="3:4">
      <c r="C45" s="29"/>
      <c r="D45" s="29"/>
    </row>
    <row r="46" spans="3:4">
      <c r="C46" s="29"/>
      <c r="D46" s="29"/>
    </row>
    <row r="47" spans="3:4">
      <c r="C47" s="29"/>
      <c r="D47" s="29"/>
    </row>
    <row r="48" spans="3:4">
      <c r="C48" s="29"/>
      <c r="D48" s="29"/>
    </row>
    <row r="49" spans="3:4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  <c r="D53" s="29"/>
    </row>
    <row r="54" spans="3:4">
      <c r="C54" s="29"/>
      <c r="D54" s="29"/>
    </row>
    <row r="55" spans="3:4">
      <c r="C55" s="29"/>
      <c r="D55" s="29"/>
    </row>
    <row r="56" spans="3:4">
      <c r="C56" s="29"/>
      <c r="D56" s="29"/>
    </row>
    <row r="57" spans="3:4">
      <c r="C57" s="29"/>
      <c r="D57" s="29"/>
    </row>
    <row r="58" spans="3:4">
      <c r="C58" s="29"/>
      <c r="D58" s="29"/>
    </row>
    <row r="59" spans="3:4">
      <c r="C59" s="29"/>
      <c r="D59" s="29"/>
    </row>
    <row r="60" spans="3:4">
      <c r="C60" s="29"/>
      <c r="D60" s="29"/>
    </row>
    <row r="61" spans="3:4">
      <c r="C61" s="29"/>
      <c r="D61" s="29"/>
    </row>
    <row r="62" spans="3:4">
      <c r="C62" s="29"/>
      <c r="D62" s="29"/>
    </row>
    <row r="63" spans="3:4">
      <c r="C63" s="29"/>
      <c r="D63" s="29"/>
    </row>
    <row r="64" spans="3:4">
      <c r="C64" s="29"/>
      <c r="D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  <c r="D71" s="29"/>
    </row>
    <row r="72" spans="3:4">
      <c r="C72" s="29"/>
      <c r="D72" s="29"/>
    </row>
    <row r="73" spans="3:4">
      <c r="C73" s="29"/>
      <c r="D73" s="29"/>
    </row>
    <row r="74" spans="3:4">
      <c r="C74" s="29"/>
      <c r="D74" s="29"/>
    </row>
    <row r="75" spans="3:4">
      <c r="C75" s="29"/>
      <c r="D75" s="29"/>
    </row>
    <row r="76" spans="3:4">
      <c r="C76" s="29"/>
      <c r="D76" s="29"/>
    </row>
    <row r="77" spans="3:4">
      <c r="C77" s="29"/>
      <c r="D77" s="29"/>
    </row>
    <row r="78" spans="3:4">
      <c r="C78" s="29"/>
      <c r="D78" s="29"/>
    </row>
    <row r="79" spans="3:4">
      <c r="C79" s="29"/>
      <c r="D79" s="29"/>
    </row>
    <row r="80" spans="3:4">
      <c r="C80" s="29"/>
      <c r="D80" s="29"/>
    </row>
    <row r="81" spans="3:4">
      <c r="C81" s="29"/>
      <c r="D81" s="29"/>
    </row>
    <row r="82" spans="3:4">
      <c r="C82" s="29"/>
      <c r="D82" s="29"/>
    </row>
    <row r="83" spans="3:4">
      <c r="C83" s="29"/>
      <c r="D83" s="29"/>
    </row>
    <row r="84" spans="3:4">
      <c r="C84" s="29"/>
      <c r="D84" s="29"/>
    </row>
    <row r="85" spans="3:4">
      <c r="C85" s="29"/>
      <c r="D85" s="29"/>
    </row>
    <row r="86" spans="3:4">
      <c r="C86" s="29"/>
      <c r="D86" s="29"/>
    </row>
    <row r="87" spans="3:4">
      <c r="C87" s="29"/>
      <c r="D87" s="29"/>
    </row>
    <row r="88" spans="3:4">
      <c r="C88" s="29"/>
      <c r="D88" s="29"/>
    </row>
    <row r="89" spans="3:4">
      <c r="C89" s="29"/>
      <c r="D89" s="29"/>
    </row>
    <row r="90" spans="3:4">
      <c r="C90" s="29"/>
      <c r="D90" s="29"/>
    </row>
    <row r="91" spans="3:4">
      <c r="C91" s="29"/>
      <c r="D91" s="29"/>
    </row>
    <row r="92" spans="3:4">
      <c r="C92" s="29"/>
      <c r="D92" s="29"/>
    </row>
    <row r="93" spans="3:4">
      <c r="C93" s="29"/>
      <c r="D93" s="29"/>
    </row>
    <row r="94" spans="3:4">
      <c r="C94" s="29"/>
      <c r="D94" s="29"/>
    </row>
    <row r="95" spans="3:4">
      <c r="C95" s="29"/>
      <c r="D95" s="29"/>
    </row>
    <row r="96" spans="3:4">
      <c r="C96" s="29"/>
      <c r="D96" s="29"/>
    </row>
    <row r="97" spans="3:4">
      <c r="C97" s="29"/>
      <c r="D97" s="29"/>
    </row>
    <row r="98" spans="3:4">
      <c r="C98" s="29"/>
      <c r="D98" s="29"/>
    </row>
    <row r="99" spans="3:4">
      <c r="C99" s="29"/>
      <c r="D99" s="29"/>
    </row>
    <row r="100" spans="3:4">
      <c r="C100" s="29"/>
      <c r="D100" s="29"/>
    </row>
    <row r="101" spans="3:4">
      <c r="C101" s="29"/>
      <c r="D101" s="29"/>
    </row>
    <row r="102" spans="3:4">
      <c r="C102" s="29"/>
      <c r="D102" s="29"/>
    </row>
    <row r="103" spans="3:4">
      <c r="C103" s="29"/>
      <c r="D103" s="29"/>
    </row>
    <row r="104" spans="3:4">
      <c r="C104" s="29"/>
      <c r="D104" s="29"/>
    </row>
    <row r="105" spans="3:4">
      <c r="C105" s="29"/>
      <c r="D105" s="29"/>
    </row>
    <row r="106" spans="3:4">
      <c r="C106" s="29"/>
      <c r="D106" s="29"/>
    </row>
    <row r="107" spans="3:4">
      <c r="C107" s="29"/>
      <c r="D107" s="29"/>
    </row>
    <row r="108" spans="3:4">
      <c r="C108" s="29"/>
      <c r="D108" s="29"/>
    </row>
    <row r="109" spans="3:4">
      <c r="C109" s="29"/>
      <c r="D109" s="29"/>
    </row>
    <row r="110" spans="3:4">
      <c r="C110" s="29"/>
      <c r="D110" s="29"/>
    </row>
    <row r="111" spans="3:4">
      <c r="C111" s="29"/>
      <c r="D111" s="29"/>
    </row>
    <row r="112" spans="3:4">
      <c r="C112" s="29"/>
      <c r="D112" s="29"/>
    </row>
    <row r="113" spans="3:4">
      <c r="C113" s="29"/>
      <c r="D113" s="29"/>
    </row>
    <row r="114" spans="3:4">
      <c r="C114" s="29"/>
      <c r="D114" s="29"/>
    </row>
    <row r="115" spans="3:4">
      <c r="C115" s="29"/>
      <c r="D115" s="29"/>
    </row>
    <row r="116" spans="3:4">
      <c r="C116" s="29"/>
      <c r="D116" s="29"/>
    </row>
    <row r="117" spans="3:4">
      <c r="C117" s="29"/>
      <c r="D117" s="29"/>
    </row>
    <row r="118" spans="3:4">
      <c r="C118" s="29"/>
      <c r="D118" s="29"/>
    </row>
    <row r="119" spans="3:4">
      <c r="C119" s="29"/>
      <c r="D119" s="29"/>
    </row>
    <row r="120" spans="3:4">
      <c r="C120" s="29"/>
      <c r="D120" s="29"/>
    </row>
    <row r="121" spans="3:4">
      <c r="C121" s="29"/>
      <c r="D121" s="29"/>
    </row>
    <row r="122" spans="3:4">
      <c r="C122" s="29"/>
      <c r="D122" s="29"/>
    </row>
    <row r="123" spans="3:4">
      <c r="C123" s="29"/>
      <c r="D123" s="29"/>
    </row>
    <row r="124" spans="3:4">
      <c r="C124" s="29"/>
      <c r="D124" s="29"/>
    </row>
    <row r="125" spans="3:4">
      <c r="C125" s="29"/>
      <c r="D125" s="29"/>
    </row>
    <row r="126" spans="3:4">
      <c r="C126" s="29"/>
      <c r="D126" s="29"/>
    </row>
    <row r="127" spans="3:4">
      <c r="C127" s="29"/>
      <c r="D127" s="29"/>
    </row>
    <row r="128" spans="3:4">
      <c r="C128" s="29"/>
      <c r="D128" s="29"/>
    </row>
    <row r="129" spans="3:4">
      <c r="C129" s="29"/>
      <c r="D129" s="29"/>
    </row>
    <row r="130" spans="3:4">
      <c r="C130" s="29"/>
      <c r="D130" s="29"/>
    </row>
    <row r="131" spans="3:4">
      <c r="C131" s="29"/>
      <c r="D131" s="29"/>
    </row>
    <row r="132" spans="3:4">
      <c r="C132" s="29"/>
      <c r="D132" s="29"/>
    </row>
    <row r="133" spans="3:4">
      <c r="C133" s="29"/>
      <c r="D133" s="29"/>
    </row>
    <row r="134" spans="3:4">
      <c r="C134" s="29"/>
      <c r="D134" s="29"/>
    </row>
    <row r="135" spans="3:4">
      <c r="C135" s="29"/>
      <c r="D135" s="29"/>
    </row>
    <row r="136" spans="3:4">
      <c r="C136" s="29"/>
      <c r="D136" s="29"/>
    </row>
    <row r="137" spans="3:4">
      <c r="C137" s="29"/>
      <c r="D137" s="29"/>
    </row>
    <row r="138" spans="3:4">
      <c r="C138" s="29"/>
      <c r="D138" s="29"/>
    </row>
    <row r="139" spans="3:4">
      <c r="C139" s="29"/>
      <c r="D139" s="29"/>
    </row>
    <row r="140" spans="3:4">
      <c r="C140" s="29"/>
      <c r="D140" s="29"/>
    </row>
    <row r="141" spans="3:4">
      <c r="C141" s="29"/>
      <c r="D141" s="29"/>
    </row>
    <row r="142" spans="3:4">
      <c r="C142" s="29"/>
      <c r="D142" s="29"/>
    </row>
    <row r="143" spans="3:4">
      <c r="C143" s="29"/>
      <c r="D143" s="29"/>
    </row>
    <row r="144" spans="3:4">
      <c r="C144" s="29"/>
      <c r="D144" s="29"/>
    </row>
    <row r="145" spans="3:4">
      <c r="C145" s="29"/>
      <c r="D145" s="29"/>
    </row>
    <row r="146" spans="3:4">
      <c r="C146" s="29"/>
      <c r="D146" s="29"/>
    </row>
    <row r="147" spans="3:4">
      <c r="C147" s="29"/>
      <c r="D147" s="29"/>
    </row>
    <row r="148" spans="3:4">
      <c r="C148" s="29"/>
      <c r="D148" s="29"/>
    </row>
    <row r="149" spans="3:4">
      <c r="C149" s="29"/>
      <c r="D149" s="29"/>
    </row>
    <row r="150" spans="3:4">
      <c r="C150" s="29"/>
      <c r="D150" s="29"/>
    </row>
    <row r="151" spans="3:4">
      <c r="C151" s="29"/>
      <c r="D151" s="29"/>
    </row>
    <row r="152" spans="3:4">
      <c r="C152" s="29"/>
      <c r="D152" s="29"/>
    </row>
    <row r="153" spans="3:4">
      <c r="C153" s="29"/>
      <c r="D153" s="29"/>
    </row>
    <row r="154" spans="3:4">
      <c r="C154" s="29"/>
      <c r="D154" s="29"/>
    </row>
    <row r="155" spans="3:4">
      <c r="C155" s="29"/>
      <c r="D155" s="29"/>
    </row>
    <row r="156" spans="3:4">
      <c r="C156" s="29"/>
      <c r="D156" s="29"/>
    </row>
    <row r="157" spans="3:4">
      <c r="C157" s="29"/>
      <c r="D157" s="29"/>
    </row>
    <row r="158" spans="3:4">
      <c r="C158" s="29"/>
      <c r="D158" s="29"/>
    </row>
    <row r="159" spans="3:4">
      <c r="C159" s="29"/>
      <c r="D159" s="29"/>
    </row>
    <row r="160" spans="3:4">
      <c r="C160" s="29"/>
      <c r="D160" s="29"/>
    </row>
    <row r="161" spans="3:4">
      <c r="C161" s="29"/>
      <c r="D161" s="29"/>
    </row>
    <row r="162" spans="3:4">
      <c r="C162" s="29"/>
      <c r="D162" s="29"/>
    </row>
    <row r="163" spans="3:4">
      <c r="C163" s="29"/>
      <c r="D163" s="29"/>
    </row>
    <row r="164" spans="3:4">
      <c r="C164" s="29"/>
      <c r="D164" s="29"/>
    </row>
    <row r="165" spans="3:4">
      <c r="C165" s="29"/>
      <c r="D165" s="29"/>
    </row>
    <row r="166" spans="3:4">
      <c r="C166" s="29"/>
      <c r="D166" s="29"/>
    </row>
    <row r="167" spans="3:4">
      <c r="C167" s="29"/>
      <c r="D167" s="29"/>
    </row>
    <row r="168" spans="3:4">
      <c r="C168" s="29"/>
      <c r="D168" s="29"/>
    </row>
    <row r="169" spans="3:4">
      <c r="C169" s="29"/>
      <c r="D169" s="29"/>
    </row>
    <row r="170" spans="3:4">
      <c r="C170" s="29"/>
      <c r="D170" s="29"/>
    </row>
    <row r="171" spans="3:4">
      <c r="C171" s="29"/>
      <c r="D171" s="29"/>
    </row>
    <row r="172" spans="3:4">
      <c r="C172" s="29"/>
      <c r="D172" s="29"/>
    </row>
    <row r="173" spans="3:4">
      <c r="C173" s="29"/>
      <c r="D173" s="29"/>
    </row>
    <row r="174" spans="3:4">
      <c r="C174" s="29"/>
      <c r="D174" s="29"/>
    </row>
    <row r="175" spans="3:4">
      <c r="C175" s="29"/>
      <c r="D175" s="29"/>
    </row>
    <row r="176" spans="3:4">
      <c r="C176" s="29"/>
      <c r="D176" s="29"/>
    </row>
    <row r="177" spans="3:4">
      <c r="C177" s="29"/>
      <c r="D177" s="29"/>
    </row>
    <row r="178" spans="3:4">
      <c r="C178" s="29"/>
      <c r="D178" s="29"/>
    </row>
    <row r="179" spans="3:4">
      <c r="C179" s="29"/>
      <c r="D179" s="29"/>
    </row>
    <row r="180" spans="3:4">
      <c r="C180" s="29"/>
      <c r="D180" s="29"/>
    </row>
    <row r="181" spans="3:4">
      <c r="C181" s="29"/>
      <c r="D181" s="29"/>
    </row>
    <row r="182" spans="3:4">
      <c r="C182" s="29"/>
      <c r="D182" s="29"/>
    </row>
    <row r="183" spans="3:4">
      <c r="C183" s="29"/>
      <c r="D183" s="29"/>
    </row>
    <row r="184" spans="3:4">
      <c r="C184" s="29"/>
      <c r="D184" s="29"/>
    </row>
    <row r="185" spans="3:4">
      <c r="C185" s="29"/>
      <c r="D185" s="29"/>
    </row>
    <row r="186" spans="3:4">
      <c r="C186" s="29"/>
      <c r="D186" s="29"/>
    </row>
    <row r="187" spans="3:4">
      <c r="C187" s="29"/>
      <c r="D187" s="29"/>
    </row>
    <row r="188" spans="3:4">
      <c r="C188" s="29"/>
      <c r="D188" s="29"/>
    </row>
    <row r="189" spans="3:4">
      <c r="C189" s="29"/>
      <c r="D189" s="29"/>
    </row>
    <row r="190" spans="3:4">
      <c r="C190" s="29"/>
      <c r="D190" s="29"/>
    </row>
    <row r="191" spans="3:4">
      <c r="C191" s="29"/>
      <c r="D191" s="29"/>
    </row>
    <row r="192" spans="3:4">
      <c r="C192" s="29"/>
      <c r="D192" s="29"/>
    </row>
    <row r="193" spans="3:4">
      <c r="C193" s="29"/>
      <c r="D193" s="29"/>
    </row>
    <row r="194" spans="3:4">
      <c r="C194" s="29"/>
      <c r="D194" s="29"/>
    </row>
    <row r="195" spans="3:4">
      <c r="C195" s="29"/>
      <c r="D195" s="29"/>
    </row>
    <row r="196" spans="3:4">
      <c r="C196" s="29"/>
      <c r="D196" s="29"/>
    </row>
    <row r="197" spans="3:4">
      <c r="C197" s="29"/>
      <c r="D197" s="29"/>
    </row>
    <row r="198" spans="3:4">
      <c r="C198" s="29"/>
      <c r="D198" s="29"/>
    </row>
    <row r="199" spans="3:4">
      <c r="C199" s="29"/>
      <c r="D199" s="29"/>
    </row>
    <row r="200" spans="3:4">
      <c r="C200" s="29"/>
      <c r="D200" s="29"/>
    </row>
    <row r="201" spans="3:4">
      <c r="C201" s="29"/>
      <c r="D201" s="29"/>
    </row>
    <row r="202" spans="3:4">
      <c r="C202" s="29"/>
      <c r="D202" s="29"/>
    </row>
    <row r="203" spans="3:4">
      <c r="C203" s="29"/>
      <c r="D203" s="29"/>
    </row>
    <row r="204" spans="3:4">
      <c r="C204" s="29"/>
      <c r="D204" s="29"/>
    </row>
    <row r="205" spans="3:4">
      <c r="C205" s="29"/>
      <c r="D205" s="29"/>
    </row>
    <row r="206" spans="3:4">
      <c r="C206" s="29"/>
      <c r="D206" s="29"/>
    </row>
    <row r="207" spans="3:4">
      <c r="C207" s="29"/>
      <c r="D207" s="29"/>
    </row>
    <row r="208" spans="3:4">
      <c r="C208" s="29"/>
      <c r="D208" s="29"/>
    </row>
    <row r="209" spans="3:4">
      <c r="C209" s="29"/>
      <c r="D209" s="29"/>
    </row>
    <row r="210" spans="3:4">
      <c r="C210" s="29"/>
      <c r="D210" s="29"/>
    </row>
    <row r="211" spans="3:4">
      <c r="C211" s="29"/>
      <c r="D211" s="29"/>
    </row>
    <row r="212" spans="3:4">
      <c r="C212" s="29"/>
      <c r="D212" s="29"/>
    </row>
    <row r="213" spans="3:4">
      <c r="C213" s="29"/>
      <c r="D213" s="29"/>
    </row>
    <row r="214" spans="3:4">
      <c r="C214" s="29"/>
      <c r="D214" s="29"/>
    </row>
    <row r="215" spans="3:4">
      <c r="C215" s="29"/>
      <c r="D215" s="29"/>
    </row>
    <row r="216" spans="3:4">
      <c r="C216" s="29"/>
      <c r="D216" s="29"/>
    </row>
    <row r="217" spans="3:4">
      <c r="C217" s="29"/>
      <c r="D217" s="29"/>
    </row>
    <row r="218" spans="3:4">
      <c r="C218" s="29"/>
      <c r="D218" s="29"/>
    </row>
    <row r="219" spans="3:4">
      <c r="C219" s="29"/>
      <c r="D219" s="29"/>
    </row>
    <row r="220" spans="3:4">
      <c r="C220" s="29"/>
      <c r="D220" s="29"/>
    </row>
    <row r="221" spans="3:4">
      <c r="C221" s="29"/>
      <c r="D221" s="29"/>
    </row>
    <row r="222" spans="3:4">
      <c r="C222" s="29"/>
      <c r="D222" s="29"/>
    </row>
    <row r="223" spans="3:4">
      <c r="C223" s="29"/>
      <c r="D223" s="29"/>
    </row>
    <row r="224" spans="3:4">
      <c r="C224" s="29"/>
      <c r="D224" s="29"/>
    </row>
    <row r="225" spans="3:4">
      <c r="C225" s="29"/>
      <c r="D225" s="29"/>
    </row>
    <row r="226" spans="3:4">
      <c r="C226" s="29"/>
      <c r="D226" s="29"/>
    </row>
    <row r="227" spans="3:4">
      <c r="C227" s="29"/>
      <c r="D227" s="29"/>
    </row>
    <row r="228" spans="3:4">
      <c r="C228" s="29"/>
      <c r="D228" s="29"/>
    </row>
    <row r="229" spans="3:4">
      <c r="C229" s="29"/>
      <c r="D229" s="29"/>
    </row>
    <row r="230" spans="3:4">
      <c r="C230" s="29"/>
      <c r="D230" s="29"/>
    </row>
    <row r="231" spans="3:4">
      <c r="C231" s="29"/>
      <c r="D231" s="29"/>
    </row>
    <row r="232" spans="3:4">
      <c r="C232" s="29"/>
      <c r="D232" s="29"/>
    </row>
    <row r="233" spans="3:4">
      <c r="C233" s="29"/>
      <c r="D233" s="29"/>
    </row>
    <row r="234" spans="3:4">
      <c r="C234" s="29"/>
      <c r="D234" s="29"/>
    </row>
    <row r="235" spans="3:4">
      <c r="C235" s="29"/>
      <c r="D235" s="29"/>
    </row>
    <row r="236" spans="3:4">
      <c r="C236" s="29"/>
      <c r="D236" s="29"/>
    </row>
    <row r="237" spans="3:4">
      <c r="C237" s="29"/>
      <c r="D237" s="29"/>
    </row>
    <row r="238" spans="3:4">
      <c r="C238" s="29"/>
      <c r="D238" s="29"/>
    </row>
    <row r="239" spans="3:4">
      <c r="C239" s="29"/>
      <c r="D239" s="29"/>
    </row>
    <row r="240" spans="3:4">
      <c r="C240" s="29"/>
      <c r="D240" s="29"/>
    </row>
    <row r="241" spans="3:4">
      <c r="C241" s="29"/>
      <c r="D241" s="29"/>
    </row>
    <row r="242" spans="3:4">
      <c r="C242" s="29"/>
      <c r="D242" s="29"/>
    </row>
    <row r="243" spans="3:4">
      <c r="C243" s="29"/>
      <c r="D243" s="29"/>
    </row>
    <row r="244" spans="3:4">
      <c r="C244" s="29"/>
      <c r="D244" s="29"/>
    </row>
    <row r="245" spans="3:4">
      <c r="C245" s="29"/>
      <c r="D245" s="29"/>
    </row>
    <row r="246" spans="3:4">
      <c r="C246" s="29"/>
      <c r="D246" s="29"/>
    </row>
    <row r="247" spans="3:4">
      <c r="C247" s="29"/>
      <c r="D247" s="29"/>
    </row>
    <row r="248" spans="3:4">
      <c r="C248" s="29"/>
      <c r="D248" s="29"/>
    </row>
    <row r="249" spans="3:4">
      <c r="C249" s="29"/>
      <c r="D249" s="29"/>
    </row>
    <row r="250" spans="3:4">
      <c r="C250" s="29"/>
      <c r="D250" s="29"/>
    </row>
    <row r="251" spans="3:4">
      <c r="C251" s="29"/>
      <c r="D251" s="29"/>
    </row>
    <row r="252" spans="3:4">
      <c r="C252" s="29"/>
      <c r="D252" s="29"/>
    </row>
    <row r="253" spans="3:4">
      <c r="C253" s="29"/>
      <c r="D253" s="29"/>
    </row>
    <row r="254" spans="3:4">
      <c r="C254" s="29"/>
      <c r="D254" s="29"/>
    </row>
    <row r="255" spans="3:4">
      <c r="C255" s="29"/>
      <c r="D255" s="29"/>
    </row>
    <row r="256" spans="3:4">
      <c r="C256" s="29"/>
      <c r="D256" s="29"/>
    </row>
    <row r="257" spans="3:4">
      <c r="C257" s="29"/>
      <c r="D257" s="29"/>
    </row>
    <row r="258" spans="3:4">
      <c r="C258" s="29"/>
      <c r="D258" s="29"/>
    </row>
    <row r="259" spans="3:4">
      <c r="C259" s="29"/>
      <c r="D259" s="29"/>
    </row>
    <row r="260" spans="3:4">
      <c r="C260" s="29"/>
      <c r="D260" s="29"/>
    </row>
    <row r="261" spans="3:4">
      <c r="C261" s="29"/>
      <c r="D261" s="29"/>
    </row>
    <row r="262" spans="3:4">
      <c r="C262" s="29"/>
      <c r="D262" s="29"/>
    </row>
    <row r="263" spans="3:4">
      <c r="C263" s="29"/>
      <c r="D263" s="29"/>
    </row>
    <row r="264" spans="3:4">
      <c r="C264" s="29"/>
      <c r="D264" s="29"/>
    </row>
    <row r="265" spans="3:4">
      <c r="C265" s="29"/>
      <c r="D265" s="29"/>
    </row>
    <row r="266" spans="3:4">
      <c r="C266" s="29"/>
      <c r="D266" s="29"/>
    </row>
    <row r="267" spans="3:4">
      <c r="C267" s="29"/>
      <c r="D267" s="29"/>
    </row>
    <row r="268" spans="3:4">
      <c r="C268" s="29"/>
      <c r="D268" s="29"/>
    </row>
    <row r="269" spans="3:4">
      <c r="C269" s="29"/>
      <c r="D269" s="29"/>
    </row>
    <row r="270" spans="3:4">
      <c r="C270" s="29"/>
      <c r="D270" s="29"/>
    </row>
    <row r="271" spans="3:4">
      <c r="C271" s="29"/>
      <c r="D271" s="29"/>
    </row>
    <row r="272" spans="3:4">
      <c r="C272" s="29"/>
      <c r="D272" s="29"/>
    </row>
    <row r="273" spans="3:4">
      <c r="C273" s="29"/>
      <c r="D273" s="29"/>
    </row>
    <row r="274" spans="3:4">
      <c r="C274" s="29"/>
      <c r="D274" s="29"/>
    </row>
    <row r="275" spans="3:4">
      <c r="C275" s="29"/>
      <c r="D275" s="29"/>
    </row>
    <row r="276" spans="3:4">
      <c r="C276" s="29"/>
      <c r="D276" s="29"/>
    </row>
    <row r="277" spans="3:4">
      <c r="C277" s="29"/>
      <c r="D277" s="29"/>
    </row>
    <row r="278" spans="3:4">
      <c r="C278" s="29"/>
      <c r="D278" s="29"/>
    </row>
    <row r="279" spans="3:4">
      <c r="C279" s="29"/>
      <c r="D279" s="29"/>
    </row>
    <row r="280" spans="3:4">
      <c r="C280" s="29"/>
      <c r="D280" s="29"/>
    </row>
    <row r="281" spans="3:4">
      <c r="C281" s="29"/>
      <c r="D281" s="29"/>
    </row>
    <row r="282" spans="3:4">
      <c r="C282" s="29"/>
      <c r="D282" s="29"/>
    </row>
    <row r="283" spans="3:4">
      <c r="C283" s="29"/>
      <c r="D283" s="29"/>
    </row>
    <row r="284" spans="3:4">
      <c r="C284" s="29"/>
      <c r="D284" s="29"/>
    </row>
    <row r="285" spans="3:4">
      <c r="C285" s="29"/>
      <c r="D285" s="29"/>
    </row>
    <row r="286" spans="3:4">
      <c r="C286" s="29"/>
      <c r="D286" s="29"/>
    </row>
    <row r="287" spans="3:4">
      <c r="C287" s="29"/>
      <c r="D287" s="29"/>
    </row>
    <row r="288" spans="3:4">
      <c r="C288" s="29"/>
      <c r="D288" s="29"/>
    </row>
    <row r="289" spans="3:4">
      <c r="C289" s="29"/>
      <c r="D289" s="29"/>
    </row>
    <row r="290" spans="3:4">
      <c r="C290" s="29"/>
      <c r="D290" s="29"/>
    </row>
    <row r="291" spans="3:4">
      <c r="C291" s="29"/>
      <c r="D291" s="29"/>
    </row>
    <row r="292" spans="3:4">
      <c r="C292" s="29"/>
      <c r="D292" s="29"/>
    </row>
    <row r="293" spans="3:4">
      <c r="C293" s="29"/>
      <c r="D293" s="29"/>
    </row>
    <row r="294" spans="3:4">
      <c r="C294" s="29"/>
      <c r="D294" s="29"/>
    </row>
    <row r="295" spans="3:4">
      <c r="C295" s="29"/>
      <c r="D295" s="29"/>
    </row>
    <row r="296" spans="3:4">
      <c r="C296" s="29"/>
      <c r="D296" s="29"/>
    </row>
    <row r="297" spans="3:4">
      <c r="C297" s="29"/>
      <c r="D297" s="29"/>
    </row>
    <row r="298" spans="3:4">
      <c r="C298" s="29"/>
      <c r="D298" s="29"/>
    </row>
    <row r="299" spans="3:4">
      <c r="C299" s="29"/>
      <c r="D299" s="29"/>
    </row>
    <row r="300" spans="3:4">
      <c r="C300" s="29"/>
      <c r="D300" s="29"/>
    </row>
    <row r="301" spans="3:4">
      <c r="C301" s="29"/>
      <c r="D301" s="29"/>
    </row>
    <row r="302" spans="3:4">
      <c r="C302" s="29"/>
      <c r="D302" s="29"/>
    </row>
    <row r="303" spans="3:4">
      <c r="C303" s="29"/>
      <c r="D303" s="29"/>
    </row>
    <row r="304" spans="3:4">
      <c r="C304" s="29"/>
      <c r="D304" s="29"/>
    </row>
    <row r="305" spans="3:4">
      <c r="C305" s="29"/>
      <c r="D305" s="29"/>
    </row>
    <row r="306" spans="3:4">
      <c r="C306" s="29"/>
      <c r="D306" s="29"/>
    </row>
    <row r="307" spans="3:4">
      <c r="C307" s="29"/>
      <c r="D307" s="29"/>
    </row>
    <row r="308" spans="3:4">
      <c r="C308" s="29"/>
      <c r="D308" s="29"/>
    </row>
    <row r="309" spans="3:4">
      <c r="C309" s="29"/>
      <c r="D309" s="29"/>
    </row>
    <row r="310" spans="3:4">
      <c r="C310" s="29"/>
      <c r="D310" s="29"/>
    </row>
    <row r="311" spans="3:4">
      <c r="C311" s="29"/>
      <c r="D311" s="29"/>
    </row>
    <row r="312" spans="3:4">
      <c r="C312" s="29"/>
      <c r="D312" s="29"/>
    </row>
    <row r="313" spans="3:4">
      <c r="C313" s="29"/>
      <c r="D313" s="29"/>
    </row>
    <row r="314" spans="3:4">
      <c r="C314" s="29"/>
      <c r="D314" s="29"/>
    </row>
    <row r="315" spans="3:4">
      <c r="C315" s="29"/>
      <c r="D315" s="29"/>
    </row>
    <row r="316" spans="3:4">
      <c r="C316" s="29"/>
      <c r="D316" s="29"/>
    </row>
    <row r="317" spans="3:4">
      <c r="C317" s="29"/>
      <c r="D317" s="29"/>
    </row>
    <row r="318" spans="3:4">
      <c r="C318" s="29"/>
      <c r="D318" s="29"/>
    </row>
    <row r="319" spans="3:4">
      <c r="C319" s="29"/>
      <c r="D319" s="29"/>
    </row>
    <row r="320" spans="3:4">
      <c r="C320" s="29"/>
      <c r="D320" s="29"/>
    </row>
    <row r="321" spans="3:4">
      <c r="C321" s="29"/>
      <c r="D321" s="29"/>
    </row>
    <row r="322" spans="3:4">
      <c r="C322" s="29"/>
      <c r="D322" s="29"/>
    </row>
    <row r="323" spans="3:4">
      <c r="C323" s="29"/>
      <c r="D323" s="29"/>
    </row>
    <row r="324" spans="3:4">
      <c r="C324" s="29"/>
      <c r="D324" s="29"/>
    </row>
    <row r="325" spans="3:4">
      <c r="C325" s="29"/>
      <c r="D325" s="29"/>
    </row>
    <row r="326" spans="3:4">
      <c r="C326" s="29"/>
      <c r="D326" s="29"/>
    </row>
    <row r="327" spans="3:4">
      <c r="C327" s="29"/>
      <c r="D327" s="29"/>
    </row>
    <row r="328" spans="3:4">
      <c r="C328" s="29"/>
      <c r="D328" s="29"/>
    </row>
    <row r="329" spans="3:4">
      <c r="C329" s="29"/>
      <c r="D329" s="29"/>
    </row>
    <row r="330" spans="3:4">
      <c r="C330" s="29"/>
      <c r="D330" s="29"/>
    </row>
    <row r="331" spans="3:4">
      <c r="C331" s="29"/>
      <c r="D331" s="29"/>
    </row>
    <row r="332" spans="3:4">
      <c r="C332" s="29"/>
      <c r="D332" s="29"/>
    </row>
    <row r="333" spans="3:4">
      <c r="C333" s="29"/>
      <c r="D333" s="29"/>
    </row>
    <row r="334" spans="3:4">
      <c r="C334" s="29"/>
      <c r="D334" s="29"/>
    </row>
    <row r="335" spans="3:4">
      <c r="C335" s="29"/>
      <c r="D335" s="29"/>
    </row>
    <row r="336" spans="3:4">
      <c r="C336" s="29"/>
      <c r="D336" s="29"/>
    </row>
    <row r="337" spans="3:4">
      <c r="C337" s="29"/>
      <c r="D337" s="29"/>
    </row>
    <row r="338" spans="3:4">
      <c r="C338" s="29"/>
      <c r="D338" s="29"/>
    </row>
    <row r="339" spans="3:4">
      <c r="C339" s="29"/>
      <c r="D339" s="29"/>
    </row>
    <row r="340" spans="3:4">
      <c r="C340" s="29"/>
      <c r="D340" s="29"/>
    </row>
    <row r="341" spans="3:4">
      <c r="C341" s="29"/>
      <c r="D341" s="29"/>
    </row>
    <row r="342" spans="3:4">
      <c r="C342" s="29"/>
      <c r="D342" s="29"/>
    </row>
    <row r="343" spans="3:4">
      <c r="C343" s="29"/>
      <c r="D343" s="29"/>
    </row>
    <row r="344" spans="3:4">
      <c r="C344" s="29"/>
      <c r="D344" s="29"/>
    </row>
    <row r="345" spans="3:4">
      <c r="C345" s="29"/>
      <c r="D345" s="29"/>
    </row>
    <row r="346" spans="3:4">
      <c r="C346" s="29"/>
      <c r="D346" s="29"/>
    </row>
    <row r="347" spans="3:4">
      <c r="C347" s="29"/>
      <c r="D347" s="29"/>
    </row>
    <row r="348" spans="3:4">
      <c r="C348" s="29"/>
      <c r="D348" s="29"/>
    </row>
    <row r="349" spans="3:4">
      <c r="C349" s="29"/>
      <c r="D349" s="29"/>
    </row>
    <row r="350" spans="3:4">
      <c r="C350" s="29"/>
      <c r="D350" s="29"/>
    </row>
    <row r="351" spans="3:4">
      <c r="C351" s="29"/>
      <c r="D351" s="29"/>
    </row>
    <row r="352" spans="3:4">
      <c r="C352" s="29"/>
      <c r="D352" s="29"/>
    </row>
    <row r="353" spans="3:4">
      <c r="C353" s="29"/>
      <c r="D353" s="29"/>
    </row>
    <row r="354" spans="3:4">
      <c r="C354" s="29"/>
      <c r="D354" s="29"/>
    </row>
    <row r="355" spans="3:4">
      <c r="C355" s="29"/>
      <c r="D355" s="29"/>
    </row>
    <row r="356" spans="3:4">
      <c r="C356" s="29"/>
      <c r="D356" s="29"/>
    </row>
    <row r="357" spans="3:4">
      <c r="C357" s="29"/>
      <c r="D357" s="29"/>
    </row>
    <row r="358" spans="3:4">
      <c r="C358" s="29"/>
      <c r="D358" s="29"/>
    </row>
    <row r="359" spans="3:4">
      <c r="C359" s="29"/>
      <c r="D359" s="29"/>
    </row>
    <row r="360" spans="3:4">
      <c r="C360" s="29"/>
      <c r="D360" s="29"/>
    </row>
    <row r="361" spans="3:4">
      <c r="C361" s="29"/>
      <c r="D361" s="29"/>
    </row>
    <row r="362" spans="3:4">
      <c r="C362" s="29"/>
      <c r="D362" s="29"/>
    </row>
    <row r="363" spans="3:4">
      <c r="C363" s="29"/>
      <c r="D363" s="29"/>
    </row>
    <row r="364" spans="3:4">
      <c r="C364" s="29"/>
      <c r="D364" s="29"/>
    </row>
    <row r="365" spans="3:4">
      <c r="C365" s="29"/>
      <c r="D365" s="29"/>
    </row>
    <row r="366" spans="3:4">
      <c r="C366" s="29"/>
      <c r="D366" s="29"/>
    </row>
    <row r="367" spans="3:4">
      <c r="C367" s="29"/>
      <c r="D367" s="29"/>
    </row>
    <row r="368" spans="3:4">
      <c r="C368" s="29"/>
      <c r="D368" s="29"/>
    </row>
    <row r="369" spans="3:4">
      <c r="C369" s="29"/>
      <c r="D369" s="29"/>
    </row>
    <row r="370" spans="3:4">
      <c r="C370" s="29"/>
      <c r="D370" s="29"/>
    </row>
    <row r="371" spans="3:4">
      <c r="C371" s="29"/>
      <c r="D371" s="29"/>
    </row>
    <row r="372" spans="3:4">
      <c r="C372" s="29"/>
      <c r="D372" s="29"/>
    </row>
    <row r="373" spans="3:4">
      <c r="C373" s="29"/>
      <c r="D373" s="29"/>
    </row>
    <row r="374" spans="3:4">
      <c r="C374" s="29"/>
      <c r="D374" s="29"/>
    </row>
    <row r="375" spans="3:4">
      <c r="C375" s="29"/>
      <c r="D375" s="29"/>
    </row>
    <row r="376" spans="3:4">
      <c r="C376" s="29"/>
      <c r="D376" s="29"/>
    </row>
    <row r="377" spans="3:4">
      <c r="C377" s="29"/>
      <c r="D377" s="29"/>
    </row>
    <row r="378" spans="3:4">
      <c r="C378" s="29"/>
      <c r="D378" s="29"/>
    </row>
    <row r="379" spans="3:4">
      <c r="C379" s="29"/>
      <c r="D379" s="29"/>
    </row>
    <row r="380" spans="3:4">
      <c r="C380" s="29"/>
      <c r="D380" s="29"/>
    </row>
    <row r="381" spans="3:4">
      <c r="C381" s="29"/>
      <c r="D381" s="29"/>
    </row>
    <row r="382" spans="3:4">
      <c r="C382" s="29"/>
      <c r="D382" s="29"/>
    </row>
    <row r="383" spans="3:4">
      <c r="C383" s="29"/>
      <c r="D383" s="29"/>
    </row>
    <row r="384" spans="3:4">
      <c r="C384" s="29"/>
      <c r="D384" s="29"/>
    </row>
    <row r="385" spans="3:4">
      <c r="C385" s="29"/>
      <c r="D385" s="29"/>
    </row>
    <row r="386" spans="3:4">
      <c r="C386" s="29"/>
      <c r="D386" s="29"/>
    </row>
    <row r="387" spans="3:4">
      <c r="C387" s="29"/>
      <c r="D387" s="29"/>
    </row>
    <row r="388" spans="3:4">
      <c r="C388" s="29"/>
      <c r="D388" s="29"/>
    </row>
    <row r="389" spans="3:4">
      <c r="C389" s="29"/>
      <c r="D389" s="29"/>
    </row>
    <row r="390" spans="3:4">
      <c r="C390" s="29"/>
      <c r="D390" s="29"/>
    </row>
    <row r="391" spans="3:4">
      <c r="C391" s="29"/>
      <c r="D391" s="29"/>
    </row>
    <row r="392" spans="3:4">
      <c r="C392" s="29"/>
      <c r="D392" s="29"/>
    </row>
    <row r="393" spans="3:4">
      <c r="C393" s="29"/>
      <c r="D393" s="29"/>
    </row>
    <row r="394" spans="3:4">
      <c r="C394" s="29"/>
      <c r="D394" s="29"/>
    </row>
    <row r="395" spans="3:4">
      <c r="C395" s="29"/>
      <c r="D395" s="29"/>
    </row>
    <row r="396" spans="3:4">
      <c r="C396" s="29"/>
      <c r="D396" s="29"/>
    </row>
    <row r="397" spans="3:4">
      <c r="C397" s="29"/>
      <c r="D397" s="29"/>
    </row>
    <row r="398" spans="3:4">
      <c r="C398" s="29"/>
      <c r="D398" s="29"/>
    </row>
    <row r="399" spans="3:4">
      <c r="C399" s="29"/>
      <c r="D399" s="29"/>
    </row>
    <row r="400" spans="3:4">
      <c r="C400" s="29"/>
      <c r="D400" s="29"/>
    </row>
    <row r="401" spans="3:4">
      <c r="C401" s="29"/>
      <c r="D401" s="29"/>
    </row>
    <row r="402" spans="3:4">
      <c r="C402" s="29"/>
      <c r="D402" s="29"/>
    </row>
    <row r="403" spans="3:4">
      <c r="C403" s="29"/>
      <c r="D403" s="29"/>
    </row>
    <row r="404" spans="3:4">
      <c r="C404" s="29"/>
      <c r="D404" s="29"/>
    </row>
    <row r="405" spans="3:4">
      <c r="C405" s="29"/>
      <c r="D405" s="29"/>
    </row>
    <row r="406" spans="3:4">
      <c r="C406" s="29"/>
      <c r="D406" s="29"/>
    </row>
    <row r="407" spans="3:4">
      <c r="C407" s="29"/>
      <c r="D407" s="29"/>
    </row>
    <row r="408" spans="3:4">
      <c r="C408" s="29"/>
      <c r="D408" s="29"/>
    </row>
    <row r="409" spans="3:4">
      <c r="C409" s="29"/>
      <c r="D409" s="29"/>
    </row>
    <row r="410" spans="3:4">
      <c r="C410" s="29"/>
      <c r="D410" s="29"/>
    </row>
    <row r="411" spans="3:4">
      <c r="C411" s="29"/>
      <c r="D411" s="29"/>
    </row>
    <row r="412" spans="3:4">
      <c r="C412" s="29"/>
      <c r="D412" s="29"/>
    </row>
    <row r="413" spans="3:4">
      <c r="C413" s="29"/>
      <c r="D413" s="29"/>
    </row>
    <row r="414" spans="3:4">
      <c r="C414" s="29"/>
      <c r="D414" s="29"/>
    </row>
    <row r="415" spans="3:4">
      <c r="C415" s="29"/>
      <c r="D415" s="29"/>
    </row>
    <row r="416" spans="3:4">
      <c r="C416" s="29"/>
      <c r="D416" s="29"/>
    </row>
    <row r="417" spans="3:4">
      <c r="C417" s="29"/>
      <c r="D417" s="29"/>
    </row>
    <row r="418" spans="3:4">
      <c r="C418" s="29"/>
      <c r="D418" s="29"/>
    </row>
    <row r="419" spans="3:4">
      <c r="C419" s="29"/>
      <c r="D419" s="29"/>
    </row>
    <row r="420" spans="3:4">
      <c r="C420" s="29"/>
      <c r="D420" s="29"/>
    </row>
    <row r="421" spans="3:4">
      <c r="C421" s="29"/>
      <c r="D421" s="29"/>
    </row>
    <row r="422" spans="3:4">
      <c r="C422" s="29"/>
      <c r="D422" s="29"/>
    </row>
    <row r="423" spans="3:4">
      <c r="C423" s="29"/>
      <c r="D423" s="29"/>
    </row>
    <row r="424" spans="3:4">
      <c r="C424" s="29"/>
      <c r="D424" s="29"/>
    </row>
    <row r="425" spans="3:4">
      <c r="C425" s="29"/>
      <c r="D425" s="29"/>
    </row>
    <row r="426" spans="3:4">
      <c r="C426" s="29"/>
      <c r="D426" s="29"/>
    </row>
    <row r="427" spans="3:4">
      <c r="C427" s="29"/>
      <c r="D427" s="29"/>
    </row>
    <row r="428" spans="3:4">
      <c r="C428" s="29"/>
      <c r="D428" s="29"/>
    </row>
    <row r="429" spans="3:4">
      <c r="C429" s="29"/>
      <c r="D429" s="29"/>
    </row>
    <row r="430" spans="3:4">
      <c r="C430" s="29"/>
      <c r="D430" s="29"/>
    </row>
    <row r="431" spans="3:4">
      <c r="C431" s="29"/>
      <c r="D431" s="29"/>
    </row>
    <row r="432" spans="3:4">
      <c r="C432" s="29"/>
      <c r="D432" s="29"/>
    </row>
    <row r="433" spans="3:4">
      <c r="C433" s="29"/>
      <c r="D433" s="29"/>
    </row>
    <row r="434" spans="3:4">
      <c r="C434" s="29"/>
      <c r="D434" s="29"/>
    </row>
    <row r="435" spans="3:4">
      <c r="C435" s="29"/>
      <c r="D435" s="29"/>
    </row>
    <row r="436" spans="3:4">
      <c r="C436" s="29"/>
      <c r="D436" s="29"/>
    </row>
    <row r="437" spans="3:4">
      <c r="C437" s="29"/>
      <c r="D437" s="29"/>
    </row>
    <row r="438" spans="3:4">
      <c r="C438" s="29"/>
      <c r="D438" s="29"/>
    </row>
    <row r="439" spans="3:4">
      <c r="C439" s="29"/>
      <c r="D439" s="29"/>
    </row>
    <row r="440" spans="3:4">
      <c r="C440" s="29"/>
      <c r="D440" s="29"/>
    </row>
    <row r="441" spans="3:4">
      <c r="C441" s="29"/>
      <c r="D441" s="29"/>
    </row>
    <row r="442" spans="3:4">
      <c r="C442" s="29"/>
      <c r="D442" s="29"/>
    </row>
    <row r="443" spans="3:4">
      <c r="C443" s="29"/>
      <c r="D443" s="29"/>
    </row>
    <row r="444" spans="3:4">
      <c r="C444" s="29"/>
      <c r="D444" s="29"/>
    </row>
    <row r="445" spans="3:4">
      <c r="C445" s="29"/>
      <c r="D445" s="29"/>
    </row>
    <row r="446" spans="3:4">
      <c r="C446" s="29"/>
      <c r="D446" s="29"/>
    </row>
    <row r="447" spans="3:4">
      <c r="C447" s="29"/>
      <c r="D447" s="29"/>
    </row>
    <row r="448" spans="3:4">
      <c r="C448" s="29"/>
      <c r="D448" s="29"/>
    </row>
    <row r="449" spans="3:4">
      <c r="C449" s="29"/>
      <c r="D449" s="29"/>
    </row>
    <row r="450" spans="3:4">
      <c r="C450" s="29"/>
      <c r="D450" s="29"/>
    </row>
    <row r="451" spans="3:4">
      <c r="C451" s="29"/>
      <c r="D451" s="29"/>
    </row>
    <row r="452" spans="3:4">
      <c r="C452" s="29"/>
      <c r="D452" s="29"/>
    </row>
    <row r="453" spans="3:4">
      <c r="C453" s="29"/>
      <c r="D453" s="29"/>
    </row>
    <row r="454" spans="3:4">
      <c r="C454" s="29"/>
      <c r="D454" s="29"/>
    </row>
    <row r="455" spans="3:4">
      <c r="C455" s="29"/>
      <c r="D455" s="29"/>
    </row>
    <row r="456" spans="3:4">
      <c r="C456" s="29"/>
      <c r="D456" s="29"/>
    </row>
    <row r="457" spans="3:4">
      <c r="C457" s="29"/>
      <c r="D457" s="29"/>
    </row>
    <row r="458" spans="3:4">
      <c r="C458" s="29"/>
      <c r="D458" s="29"/>
    </row>
    <row r="459" spans="3:4">
      <c r="C459" s="29"/>
      <c r="D459" s="29"/>
    </row>
    <row r="460" spans="3:4">
      <c r="C460" s="29"/>
      <c r="D460" s="29"/>
    </row>
    <row r="461" spans="3:4">
      <c r="C461" s="29"/>
      <c r="D461" s="29"/>
    </row>
    <row r="462" spans="3:4">
      <c r="C462" s="29"/>
      <c r="D462" s="29"/>
    </row>
    <row r="463" spans="3:4">
      <c r="C463" s="29"/>
      <c r="D463" s="29"/>
    </row>
    <row r="464" spans="3:4">
      <c r="C464" s="29"/>
      <c r="D464" s="29"/>
    </row>
    <row r="465" spans="3:4">
      <c r="C465" s="29"/>
      <c r="D465" s="29"/>
    </row>
    <row r="466" spans="3:4">
      <c r="C466" s="29"/>
      <c r="D466" s="29"/>
    </row>
    <row r="467" spans="3:4">
      <c r="C467" s="29"/>
      <c r="D467" s="29"/>
    </row>
    <row r="468" spans="3:4">
      <c r="C468" s="29"/>
      <c r="D468" s="29"/>
    </row>
    <row r="469" spans="3:4">
      <c r="C469" s="29"/>
      <c r="D469" s="29"/>
    </row>
    <row r="470" spans="3:4">
      <c r="C470" s="29"/>
      <c r="D470" s="29"/>
    </row>
    <row r="471" spans="3:4">
      <c r="C471" s="29"/>
      <c r="D471" s="29"/>
    </row>
    <row r="472" spans="3:4">
      <c r="C472" s="29"/>
      <c r="D472" s="29"/>
    </row>
    <row r="473" spans="3:4">
      <c r="C473" s="29"/>
      <c r="D473" s="29"/>
    </row>
    <row r="474" spans="3:4">
      <c r="C474" s="29"/>
      <c r="D474" s="29"/>
    </row>
    <row r="475" spans="3:4">
      <c r="C475" s="29"/>
      <c r="D475" s="29"/>
    </row>
    <row r="476" spans="3:4">
      <c r="C476" s="29"/>
      <c r="D476" s="29"/>
    </row>
    <row r="477" spans="3:4">
      <c r="C477" s="29"/>
      <c r="D477" s="29"/>
    </row>
    <row r="478" spans="3:4">
      <c r="C478" s="29"/>
      <c r="D478" s="29"/>
    </row>
    <row r="479" spans="3:4">
      <c r="C479" s="29"/>
      <c r="D479" s="29"/>
    </row>
    <row r="480" spans="3:4">
      <c r="C480" s="29"/>
      <c r="D480" s="29"/>
    </row>
    <row r="481" spans="3:4">
      <c r="C481" s="29"/>
      <c r="D481" s="29"/>
    </row>
    <row r="482" spans="3:4">
      <c r="C482" s="29"/>
      <c r="D482" s="29"/>
    </row>
    <row r="483" spans="3:4">
      <c r="C483" s="29"/>
      <c r="D483" s="29"/>
    </row>
    <row r="484" spans="3:4">
      <c r="C484" s="29"/>
      <c r="D484" s="29"/>
    </row>
    <row r="485" spans="3:4">
      <c r="C485" s="29"/>
      <c r="D485" s="29"/>
    </row>
    <row r="486" spans="3:4">
      <c r="C486" s="29"/>
      <c r="D486" s="29"/>
    </row>
    <row r="487" spans="3:4">
      <c r="C487" s="29"/>
      <c r="D487" s="29"/>
    </row>
    <row r="488" spans="3:4">
      <c r="C488" s="29"/>
      <c r="D488" s="29"/>
    </row>
    <row r="489" spans="3:4">
      <c r="C489" s="29"/>
      <c r="D489" s="29"/>
    </row>
    <row r="490" spans="3:4">
      <c r="C490" s="29"/>
      <c r="D490" s="29"/>
    </row>
    <row r="491" spans="3:4">
      <c r="C491" s="29"/>
      <c r="D491" s="29"/>
    </row>
    <row r="492" spans="3:4">
      <c r="C492" s="29"/>
      <c r="D492" s="29"/>
    </row>
    <row r="493" spans="3:4">
      <c r="C493" s="29"/>
      <c r="D493" s="29"/>
    </row>
    <row r="494" spans="3:4">
      <c r="C494" s="29"/>
      <c r="D494" s="29"/>
    </row>
    <row r="495" spans="3:4">
      <c r="C495" s="29"/>
      <c r="D495" s="29"/>
    </row>
    <row r="496" spans="3:4">
      <c r="C496" s="29"/>
      <c r="D496" s="29"/>
    </row>
    <row r="497" spans="3:4">
      <c r="C497" s="29"/>
      <c r="D497" s="29"/>
    </row>
    <row r="498" spans="3:4">
      <c r="C498" s="29"/>
      <c r="D498" s="29"/>
    </row>
    <row r="499" spans="3:4">
      <c r="C499" s="29"/>
      <c r="D499" s="29"/>
    </row>
    <row r="500" spans="3:4">
      <c r="C500" s="29"/>
      <c r="D500" s="29"/>
    </row>
    <row r="501" spans="3:4">
      <c r="C501" s="29"/>
      <c r="D501" s="29"/>
    </row>
    <row r="502" spans="3:4">
      <c r="C502" s="29"/>
      <c r="D502" s="29"/>
    </row>
    <row r="503" spans="3:4">
      <c r="C503" s="29"/>
      <c r="D503" s="29"/>
    </row>
    <row r="504" spans="3:4">
      <c r="C504" s="29"/>
      <c r="D504" s="29"/>
    </row>
    <row r="505" spans="3:4">
      <c r="C505" s="29"/>
      <c r="D505" s="29"/>
    </row>
    <row r="506" spans="3:4">
      <c r="C506" s="29"/>
      <c r="D506" s="29"/>
    </row>
    <row r="507" spans="3:4">
      <c r="C507" s="29"/>
      <c r="D507" s="29"/>
    </row>
    <row r="508" spans="3:4">
      <c r="C508" s="29"/>
      <c r="D508" s="29"/>
    </row>
    <row r="509" spans="3:4">
      <c r="C509" s="29"/>
      <c r="D509" s="29"/>
    </row>
    <row r="510" spans="3:4">
      <c r="C510" s="29"/>
      <c r="D510" s="29"/>
    </row>
    <row r="511" spans="3:4">
      <c r="C511" s="29"/>
      <c r="D511" s="29"/>
    </row>
    <row r="512" spans="3:4">
      <c r="C512" s="29"/>
      <c r="D512" s="29"/>
    </row>
    <row r="513" spans="3:4">
      <c r="C513" s="29"/>
      <c r="D513" s="29"/>
    </row>
    <row r="514" spans="3:4">
      <c r="C514" s="29"/>
      <c r="D514" s="29"/>
    </row>
    <row r="515" spans="3:4">
      <c r="C515" s="29"/>
      <c r="D515" s="29"/>
    </row>
    <row r="516" spans="3:4">
      <c r="C516" s="29"/>
      <c r="D516" s="29"/>
    </row>
    <row r="517" spans="3:4">
      <c r="C517" s="29"/>
      <c r="D517" s="29"/>
    </row>
    <row r="518" spans="3:4">
      <c r="C518" s="29"/>
      <c r="D518" s="29"/>
    </row>
    <row r="519" spans="3:4">
      <c r="C519" s="29"/>
      <c r="D519" s="29"/>
    </row>
    <row r="520" spans="3:4">
      <c r="C520" s="29"/>
      <c r="D520" s="29"/>
    </row>
    <row r="521" spans="3:4">
      <c r="C521" s="29"/>
      <c r="D521" s="29"/>
    </row>
    <row r="522" spans="3:4">
      <c r="C522" s="29"/>
      <c r="D522" s="29"/>
    </row>
    <row r="523" spans="3:4">
      <c r="C523" s="29"/>
      <c r="D523" s="29"/>
    </row>
    <row r="524" spans="3:4">
      <c r="C524" s="29"/>
      <c r="D524" s="29"/>
    </row>
    <row r="525" spans="3:4">
      <c r="C525" s="29"/>
      <c r="D525" s="29"/>
    </row>
    <row r="526" spans="3:4">
      <c r="C526" s="29"/>
      <c r="D526" s="29"/>
    </row>
    <row r="527" spans="3:4">
      <c r="C527" s="29"/>
      <c r="D527" s="29"/>
    </row>
    <row r="528" spans="3:4">
      <c r="C528" s="29"/>
      <c r="D528" s="29"/>
    </row>
    <row r="529" spans="3:4">
      <c r="C529" s="29"/>
      <c r="D529" s="29"/>
    </row>
    <row r="530" spans="3:4">
      <c r="C530" s="29"/>
      <c r="D530" s="29"/>
    </row>
    <row r="531" spans="3:4">
      <c r="C531" s="29"/>
      <c r="D531" s="29"/>
    </row>
    <row r="532" spans="3:4">
      <c r="C532" s="29"/>
      <c r="D532" s="29"/>
    </row>
    <row r="533" spans="3:4">
      <c r="C533" s="29"/>
      <c r="D533" s="29"/>
    </row>
    <row r="534" spans="3:4">
      <c r="C534" s="29"/>
      <c r="D534" s="29"/>
    </row>
    <row r="535" spans="3:4">
      <c r="C535" s="29"/>
      <c r="D535" s="29"/>
    </row>
    <row r="536" spans="3:4">
      <c r="C536" s="29"/>
      <c r="D536" s="29"/>
    </row>
    <row r="537" spans="3:4">
      <c r="C537" s="29"/>
      <c r="D537" s="29"/>
    </row>
    <row r="538" spans="3:4">
      <c r="C538" s="29"/>
      <c r="D538" s="29"/>
    </row>
    <row r="539" spans="3:4">
      <c r="C539" s="29"/>
      <c r="D539" s="29"/>
    </row>
    <row r="540" spans="3:4">
      <c r="C540" s="29"/>
      <c r="D540" s="29"/>
    </row>
    <row r="541" spans="3:4">
      <c r="C541" s="29"/>
      <c r="D541" s="29"/>
    </row>
    <row r="542" spans="3:4">
      <c r="C542" s="29"/>
      <c r="D542" s="29"/>
    </row>
    <row r="543" spans="3:4">
      <c r="C543" s="29"/>
      <c r="D543" s="29"/>
    </row>
    <row r="544" spans="3:4">
      <c r="C544" s="29"/>
      <c r="D544" s="29"/>
    </row>
    <row r="545" spans="3:4">
      <c r="C545" s="29"/>
      <c r="D545" s="29"/>
    </row>
    <row r="546" spans="3:4">
      <c r="C546" s="29"/>
      <c r="D546" s="29"/>
    </row>
    <row r="547" spans="3:4">
      <c r="C547" s="29"/>
      <c r="D547" s="29"/>
    </row>
    <row r="548" spans="3:4">
      <c r="C548" s="29"/>
      <c r="D548" s="29"/>
    </row>
    <row r="549" spans="3:4">
      <c r="C549" s="29"/>
      <c r="D549" s="29"/>
    </row>
    <row r="550" spans="3:4">
      <c r="C550" s="29"/>
      <c r="D550" s="29"/>
    </row>
    <row r="551" spans="3:4">
      <c r="C551" s="29"/>
      <c r="D551" s="29"/>
    </row>
    <row r="552" spans="3:4">
      <c r="C552" s="29"/>
      <c r="D552" s="29"/>
    </row>
    <row r="553" spans="3:4">
      <c r="C553" s="29"/>
      <c r="D553" s="29"/>
    </row>
    <row r="554" spans="3:4">
      <c r="C554" s="29"/>
      <c r="D554" s="29"/>
    </row>
    <row r="555" spans="3:4">
      <c r="C555" s="29"/>
      <c r="D555" s="29"/>
    </row>
    <row r="556" spans="3:4">
      <c r="C556" s="29"/>
      <c r="D556" s="29"/>
    </row>
    <row r="557" spans="3:4">
      <c r="C557" s="29"/>
      <c r="D557" s="29"/>
    </row>
    <row r="558" spans="3:4">
      <c r="C558" s="29"/>
      <c r="D558" s="29"/>
    </row>
    <row r="559" spans="3:4">
      <c r="C559" s="29"/>
      <c r="D559" s="29"/>
    </row>
    <row r="560" spans="3:4">
      <c r="C560" s="29"/>
      <c r="D560" s="29"/>
    </row>
    <row r="561" spans="3:4">
      <c r="C561" s="29"/>
      <c r="D561" s="29"/>
    </row>
    <row r="562" spans="3:4">
      <c r="C562" s="29"/>
      <c r="D562" s="29"/>
    </row>
    <row r="563" spans="3:4">
      <c r="C563" s="29"/>
      <c r="D563" s="29"/>
    </row>
    <row r="564" spans="3:4">
      <c r="C564" s="29"/>
      <c r="D564" s="29"/>
    </row>
    <row r="565" spans="3:4">
      <c r="C565" s="29"/>
      <c r="D565" s="29"/>
    </row>
    <row r="566" spans="3:4">
      <c r="C566" s="29"/>
      <c r="D566" s="29"/>
    </row>
    <row r="567" spans="3:4">
      <c r="C567" s="29"/>
      <c r="D567" s="29"/>
    </row>
    <row r="568" spans="3:4">
      <c r="C568" s="29"/>
      <c r="D568" s="29"/>
    </row>
    <row r="569" spans="3:4">
      <c r="C569" s="29"/>
      <c r="D569" s="29"/>
    </row>
    <row r="570" spans="3:4">
      <c r="C570" s="29"/>
      <c r="D570" s="29"/>
    </row>
    <row r="571" spans="3:4">
      <c r="C571" s="29"/>
      <c r="D571" s="29"/>
    </row>
    <row r="572" spans="3:4">
      <c r="C572" s="29"/>
      <c r="D572" s="29"/>
    </row>
    <row r="573" spans="3:4">
      <c r="C573" s="29"/>
      <c r="D573" s="29"/>
    </row>
    <row r="574" spans="3:4">
      <c r="C574" s="29"/>
      <c r="D574" s="29"/>
    </row>
    <row r="575" spans="3:4">
      <c r="C575" s="29"/>
      <c r="D575" s="29"/>
    </row>
    <row r="576" spans="3:4">
      <c r="C576" s="29"/>
      <c r="D576" s="29"/>
    </row>
    <row r="577" spans="3:4">
      <c r="C577" s="29"/>
      <c r="D577" s="29"/>
    </row>
    <row r="578" spans="3:4">
      <c r="C578" s="29"/>
      <c r="D578" s="29"/>
    </row>
    <row r="579" spans="3:4">
      <c r="C579" s="29"/>
      <c r="D579" s="29"/>
    </row>
    <row r="580" spans="3:4">
      <c r="C580" s="29"/>
      <c r="D580" s="29"/>
    </row>
    <row r="581" spans="3:4">
      <c r="C581" s="29"/>
      <c r="D581" s="29"/>
    </row>
    <row r="582" spans="3:4">
      <c r="C582" s="29"/>
      <c r="D582" s="29"/>
    </row>
    <row r="583" spans="3:4">
      <c r="C583" s="29"/>
      <c r="D583" s="29"/>
    </row>
    <row r="584" spans="3:4">
      <c r="C584" s="29"/>
      <c r="D584" s="29"/>
    </row>
    <row r="585" spans="3:4">
      <c r="C585" s="29"/>
      <c r="D585" s="29"/>
    </row>
    <row r="586" spans="3:4">
      <c r="C586" s="29"/>
      <c r="D586" s="29"/>
    </row>
    <row r="587" spans="3:4">
      <c r="C587" s="29"/>
      <c r="D587" s="29"/>
    </row>
    <row r="588" spans="3:4">
      <c r="C588" s="29"/>
      <c r="D588" s="29"/>
    </row>
    <row r="589" spans="3:4">
      <c r="C589" s="29"/>
      <c r="D589" s="29"/>
    </row>
    <row r="590" spans="3:4">
      <c r="C590" s="29"/>
      <c r="D590" s="29"/>
    </row>
    <row r="591" spans="3:4">
      <c r="C591" s="29"/>
      <c r="D591" s="29"/>
    </row>
    <row r="592" spans="3:4">
      <c r="C592" s="29"/>
      <c r="D592" s="29"/>
    </row>
    <row r="593" spans="3:4">
      <c r="C593" s="29"/>
      <c r="D593" s="29"/>
    </row>
    <row r="594" spans="3:4">
      <c r="C594" s="29"/>
      <c r="D594" s="29"/>
    </row>
    <row r="595" spans="3:4">
      <c r="C595" s="29"/>
      <c r="D595" s="29"/>
    </row>
    <row r="596" spans="3:4">
      <c r="C596" s="29"/>
      <c r="D596" s="29"/>
    </row>
    <row r="597" spans="3:4">
      <c r="C597" s="29"/>
      <c r="D597" s="29"/>
    </row>
    <row r="598" spans="3:4">
      <c r="C598" s="29"/>
      <c r="D598" s="29"/>
    </row>
    <row r="599" spans="3:4">
      <c r="C599" s="29"/>
      <c r="D599" s="29"/>
    </row>
    <row r="600" spans="3:4">
      <c r="C600" s="29"/>
      <c r="D600" s="29"/>
    </row>
    <row r="601" spans="3:4">
      <c r="C601" s="29"/>
      <c r="D601" s="29"/>
    </row>
    <row r="602" spans="3:4">
      <c r="C602" s="29"/>
      <c r="D602" s="29"/>
    </row>
    <row r="603" spans="3:4">
      <c r="C603" s="29"/>
      <c r="D603" s="29"/>
    </row>
    <row r="604" spans="3:4">
      <c r="C604" s="29"/>
      <c r="D604" s="29"/>
    </row>
    <row r="605" spans="3:4">
      <c r="C605" s="29"/>
      <c r="D605" s="29"/>
    </row>
    <row r="606" spans="3:4">
      <c r="C606" s="29"/>
      <c r="D606" s="29"/>
    </row>
    <row r="607" spans="3:4">
      <c r="C607" s="29"/>
      <c r="D607" s="29"/>
    </row>
    <row r="608" spans="3:4">
      <c r="C608" s="29"/>
      <c r="D608" s="29"/>
    </row>
    <row r="609" spans="3:4">
      <c r="C609" s="29"/>
      <c r="D609" s="29"/>
    </row>
    <row r="610" spans="3:4">
      <c r="C610" s="29"/>
      <c r="D610" s="29"/>
    </row>
    <row r="611" spans="3:4">
      <c r="C611" s="29"/>
      <c r="D611" s="29"/>
    </row>
    <row r="612" spans="3:4">
      <c r="C612" s="29"/>
      <c r="D612" s="29"/>
    </row>
    <row r="613" spans="3:4">
      <c r="C613" s="29"/>
      <c r="D613" s="29"/>
    </row>
    <row r="614" spans="3:4">
      <c r="C614" s="29"/>
      <c r="D614" s="29"/>
    </row>
    <row r="615" spans="3:4">
      <c r="C615" s="29"/>
      <c r="D615" s="29"/>
    </row>
    <row r="616" spans="3:4">
      <c r="C616" s="29"/>
      <c r="D616" s="29"/>
    </row>
    <row r="617" spans="3:4">
      <c r="C617" s="29"/>
      <c r="D617" s="29"/>
    </row>
    <row r="618" spans="3:4">
      <c r="C618" s="29"/>
      <c r="D618" s="29"/>
    </row>
    <row r="619" spans="3:4">
      <c r="C619" s="29"/>
      <c r="D619" s="29"/>
    </row>
    <row r="620" spans="3:4">
      <c r="C620" s="29"/>
      <c r="D620" s="29"/>
    </row>
    <row r="621" spans="3:4">
      <c r="C621" s="29"/>
      <c r="D621" s="29"/>
    </row>
    <row r="622" spans="3:4">
      <c r="C622" s="29"/>
      <c r="D622" s="29"/>
    </row>
    <row r="623" spans="3:4">
      <c r="C623" s="29"/>
      <c r="D623" s="29"/>
    </row>
    <row r="624" spans="3:4">
      <c r="C624" s="29"/>
      <c r="D624" s="29"/>
    </row>
    <row r="625" spans="3:4">
      <c r="C625" s="29"/>
      <c r="D625" s="29"/>
    </row>
    <row r="626" spans="3:4">
      <c r="C626" s="29"/>
      <c r="D626" s="29"/>
    </row>
    <row r="627" spans="3:4">
      <c r="C627" s="29"/>
      <c r="D627" s="29"/>
    </row>
    <row r="628" spans="3:4">
      <c r="C628" s="29"/>
      <c r="D628" s="29"/>
    </row>
    <row r="629" spans="3:4">
      <c r="C629" s="29"/>
      <c r="D629" s="29"/>
    </row>
    <row r="630" spans="3:4">
      <c r="C630" s="29"/>
      <c r="D630" s="29"/>
    </row>
    <row r="631" spans="3:4">
      <c r="C631" s="29"/>
      <c r="D631" s="29"/>
    </row>
    <row r="632" spans="3:4">
      <c r="C632" s="29"/>
      <c r="D632" s="29"/>
    </row>
    <row r="633" spans="3:4">
      <c r="C633" s="29"/>
      <c r="D633" s="29"/>
    </row>
    <row r="634" spans="3:4">
      <c r="C634" s="29"/>
      <c r="D634" s="29"/>
    </row>
    <row r="635" spans="3:4">
      <c r="C635" s="29"/>
      <c r="D635" s="29"/>
    </row>
    <row r="636" spans="3:4">
      <c r="C636" s="29"/>
      <c r="D636" s="29"/>
    </row>
    <row r="637" spans="3:4">
      <c r="C637" s="29"/>
      <c r="D637" s="29"/>
    </row>
    <row r="638" spans="3:4">
      <c r="C638" s="29"/>
      <c r="D638" s="29"/>
    </row>
    <row r="639" spans="3:4">
      <c r="C639" s="29"/>
      <c r="D639" s="29"/>
    </row>
    <row r="640" spans="3:4">
      <c r="C640" s="29"/>
      <c r="D640" s="29"/>
    </row>
    <row r="641" spans="3:4">
      <c r="C641" s="29"/>
      <c r="D641" s="29"/>
    </row>
    <row r="642" spans="3:4">
      <c r="C642" s="29"/>
      <c r="D642" s="29"/>
    </row>
    <row r="643" spans="3:4">
      <c r="C643" s="29"/>
      <c r="D643" s="29"/>
    </row>
    <row r="644" spans="3:4">
      <c r="C644" s="29"/>
      <c r="D644" s="29"/>
    </row>
    <row r="645" spans="3:4">
      <c r="C645" s="29"/>
      <c r="D645" s="29"/>
    </row>
    <row r="646" spans="3:4">
      <c r="C646" s="29"/>
      <c r="D646" s="29"/>
    </row>
    <row r="647" spans="3:4">
      <c r="C647" s="29"/>
      <c r="D647" s="29"/>
    </row>
    <row r="648" spans="3:4">
      <c r="C648" s="29"/>
      <c r="D648" s="29"/>
    </row>
    <row r="649" spans="3:4">
      <c r="C649" s="29"/>
      <c r="D649" s="29"/>
    </row>
    <row r="650" spans="3:4">
      <c r="C650" s="29"/>
      <c r="D650" s="29"/>
    </row>
    <row r="651" spans="3:4">
      <c r="C651" s="29"/>
      <c r="D651" s="29"/>
    </row>
    <row r="652" spans="3:4">
      <c r="C652" s="29"/>
      <c r="D652" s="29"/>
    </row>
    <row r="653" spans="3:4">
      <c r="C653" s="29"/>
      <c r="D653" s="29"/>
    </row>
    <row r="654" spans="3:4">
      <c r="C654" s="29"/>
      <c r="D654" s="29"/>
    </row>
    <row r="655" spans="3:4">
      <c r="C655" s="29"/>
      <c r="D655" s="29"/>
    </row>
    <row r="656" spans="3:4">
      <c r="C656" s="29"/>
      <c r="D656" s="29"/>
    </row>
    <row r="657" spans="3:4">
      <c r="C657" s="29"/>
      <c r="D657" s="29"/>
    </row>
    <row r="658" spans="3:4">
      <c r="C658" s="29"/>
      <c r="D658" s="29"/>
    </row>
    <row r="659" spans="3:4">
      <c r="C659" s="29"/>
      <c r="D659" s="29"/>
    </row>
    <row r="660" spans="3:4">
      <c r="C660" s="29"/>
      <c r="D660" s="29"/>
    </row>
    <row r="661" spans="3:4">
      <c r="C661" s="29"/>
      <c r="D661" s="29"/>
    </row>
    <row r="662" spans="3:4">
      <c r="C662" s="29"/>
      <c r="D662" s="29"/>
    </row>
    <row r="663" spans="3:4">
      <c r="C663" s="29"/>
      <c r="D663" s="29"/>
    </row>
    <row r="664" spans="3:4">
      <c r="C664" s="29"/>
      <c r="D664" s="29"/>
    </row>
    <row r="665" spans="3:4">
      <c r="C665" s="29"/>
      <c r="D665" s="29"/>
    </row>
    <row r="666" spans="3:4">
      <c r="C666" s="29"/>
      <c r="D666" s="29"/>
    </row>
    <row r="667" spans="3:4">
      <c r="C667" s="29"/>
      <c r="D667" s="29"/>
    </row>
    <row r="668" spans="3:4">
      <c r="C668" s="29"/>
      <c r="D668" s="29"/>
    </row>
    <row r="669" spans="3:4">
      <c r="C669" s="29"/>
      <c r="D669" s="29"/>
    </row>
    <row r="670" spans="3:4">
      <c r="C670" s="29"/>
      <c r="D670" s="29"/>
    </row>
    <row r="671" spans="3:4">
      <c r="C671" s="29"/>
      <c r="D671" s="29"/>
    </row>
    <row r="672" spans="3:4">
      <c r="C672" s="29"/>
      <c r="D672" s="29"/>
    </row>
    <row r="673" spans="3:4">
      <c r="C673" s="29"/>
      <c r="D673" s="29"/>
    </row>
    <row r="674" spans="3:4">
      <c r="C674" s="29"/>
      <c r="D674" s="29"/>
    </row>
    <row r="675" spans="3:4">
      <c r="C675" s="29"/>
      <c r="D675" s="29"/>
    </row>
    <row r="676" spans="3:4">
      <c r="C676" s="29"/>
      <c r="D676" s="29"/>
    </row>
    <row r="677" spans="3:4">
      <c r="C677" s="29"/>
      <c r="D677" s="29"/>
    </row>
    <row r="678" spans="3:4">
      <c r="C678" s="29"/>
      <c r="D678" s="29"/>
    </row>
    <row r="679" spans="3:4">
      <c r="C679" s="29"/>
      <c r="D679" s="29"/>
    </row>
    <row r="680" spans="3:4">
      <c r="C680" s="29"/>
      <c r="D680" s="29"/>
    </row>
    <row r="681" spans="3:4">
      <c r="C681" s="29"/>
      <c r="D681" s="29"/>
    </row>
    <row r="682" spans="3:4">
      <c r="C682" s="29"/>
      <c r="D682" s="29"/>
    </row>
    <row r="683" spans="3:4">
      <c r="C683" s="29"/>
      <c r="D683" s="29"/>
    </row>
    <row r="684" spans="3:4">
      <c r="C684" s="29"/>
      <c r="D684" s="29"/>
    </row>
    <row r="685" spans="3:4">
      <c r="C685" s="29"/>
      <c r="D685" s="29"/>
    </row>
    <row r="686" spans="3:4">
      <c r="C686" s="29"/>
      <c r="D686" s="29"/>
    </row>
    <row r="687" spans="3:4">
      <c r="C687" s="29"/>
      <c r="D687" s="29"/>
    </row>
    <row r="688" spans="3:4">
      <c r="C688" s="29"/>
      <c r="D688" s="29"/>
    </row>
    <row r="689" spans="3:4">
      <c r="C689" s="29"/>
      <c r="D689" s="29"/>
    </row>
    <row r="690" spans="3:4">
      <c r="C690" s="29"/>
      <c r="D690" s="29"/>
    </row>
    <row r="691" spans="3:4">
      <c r="C691" s="29"/>
      <c r="D691" s="29"/>
    </row>
    <row r="692" spans="3:4">
      <c r="C692" s="29"/>
      <c r="D692" s="29"/>
    </row>
    <row r="693" spans="3:4">
      <c r="C693" s="29"/>
      <c r="D693" s="29"/>
    </row>
    <row r="694" spans="3:4">
      <c r="C694" s="29"/>
      <c r="D694" s="29"/>
    </row>
    <row r="695" spans="3:4">
      <c r="C695" s="29"/>
      <c r="D695" s="29"/>
    </row>
    <row r="696" spans="3:4">
      <c r="C696" s="29"/>
      <c r="D696" s="29"/>
    </row>
    <row r="697" spans="3:4">
      <c r="C697" s="29"/>
      <c r="D697" s="29"/>
    </row>
    <row r="698" spans="3:4">
      <c r="C698" s="29"/>
      <c r="D698" s="29"/>
    </row>
    <row r="699" spans="3:4">
      <c r="C699" s="29"/>
      <c r="D699" s="29"/>
    </row>
    <row r="700" spans="3:4">
      <c r="C700" s="29"/>
      <c r="D700" s="29"/>
    </row>
    <row r="701" spans="3:4">
      <c r="C701" s="29"/>
      <c r="D701" s="29"/>
    </row>
    <row r="702" spans="3:4">
      <c r="C702" s="29"/>
      <c r="D702" s="29"/>
    </row>
    <row r="703" spans="3:4">
      <c r="C703" s="29"/>
      <c r="D703" s="29"/>
    </row>
    <row r="704" spans="3:4">
      <c r="C704" s="29"/>
      <c r="D704" s="29"/>
    </row>
    <row r="705" spans="3:4">
      <c r="C705" s="29"/>
      <c r="D705" s="29"/>
    </row>
    <row r="706" spans="3:4">
      <c r="C706" s="29"/>
      <c r="D706" s="29"/>
    </row>
    <row r="707" spans="3:4">
      <c r="C707" s="29"/>
      <c r="D707" s="29"/>
    </row>
    <row r="708" spans="3:4">
      <c r="C708" s="29"/>
      <c r="D708" s="29"/>
    </row>
    <row r="709" spans="3:4">
      <c r="C709" s="29"/>
      <c r="D709" s="29"/>
    </row>
    <row r="710" spans="3:4">
      <c r="C710" s="29"/>
      <c r="D710" s="29"/>
    </row>
    <row r="711" spans="3:4">
      <c r="C711" s="29"/>
      <c r="D711" s="29"/>
    </row>
    <row r="712" spans="3:4">
      <c r="C712" s="29"/>
      <c r="D712" s="29"/>
    </row>
    <row r="713" spans="3:4">
      <c r="C713" s="29"/>
      <c r="D713" s="29"/>
    </row>
    <row r="714" spans="3:4">
      <c r="C714" s="29"/>
      <c r="D714" s="29"/>
    </row>
    <row r="715" spans="3:4">
      <c r="C715" s="29"/>
      <c r="D715" s="29"/>
    </row>
    <row r="716" spans="3:4">
      <c r="C716" s="29"/>
      <c r="D716" s="29"/>
    </row>
    <row r="717" spans="3:4">
      <c r="C717" s="29"/>
      <c r="D717" s="29"/>
    </row>
    <row r="718" spans="3:4">
      <c r="C718" s="29"/>
      <c r="D718" s="29"/>
    </row>
    <row r="719" spans="3:4">
      <c r="C719" s="29"/>
      <c r="D719" s="29"/>
    </row>
    <row r="720" spans="3:4">
      <c r="C720" s="29"/>
      <c r="D720" s="29"/>
    </row>
    <row r="721" spans="3:4">
      <c r="C721" s="29"/>
      <c r="D721" s="29"/>
    </row>
    <row r="722" spans="3:4">
      <c r="C722" s="29"/>
      <c r="D722" s="29"/>
    </row>
    <row r="723" spans="3:4">
      <c r="C723" s="29"/>
      <c r="D723" s="29"/>
    </row>
    <row r="724" spans="3:4">
      <c r="C724" s="29"/>
      <c r="D724" s="29"/>
    </row>
    <row r="725" spans="3:4">
      <c r="C725" s="29"/>
      <c r="D725" s="29"/>
    </row>
    <row r="726" spans="3:4">
      <c r="C726" s="29"/>
      <c r="D726" s="29"/>
    </row>
    <row r="727" spans="3:4">
      <c r="C727" s="29"/>
      <c r="D727" s="29"/>
    </row>
    <row r="728" spans="3:4">
      <c r="C728" s="29"/>
      <c r="D728" s="29"/>
    </row>
    <row r="729" spans="3:4">
      <c r="C729" s="29"/>
      <c r="D729" s="29"/>
    </row>
    <row r="730" spans="3:4">
      <c r="C730" s="29"/>
      <c r="D730" s="29"/>
    </row>
    <row r="731" spans="3:4">
      <c r="C731" s="29"/>
      <c r="D731" s="29"/>
    </row>
    <row r="732" spans="3:4">
      <c r="C732" s="29"/>
      <c r="D732" s="29"/>
    </row>
    <row r="733" spans="3:4">
      <c r="C733" s="29"/>
      <c r="D733" s="29"/>
    </row>
    <row r="734" spans="3:4">
      <c r="C734" s="29"/>
      <c r="D734" s="29"/>
    </row>
    <row r="735" spans="3:4">
      <c r="C735" s="29"/>
      <c r="D735" s="29"/>
    </row>
    <row r="736" spans="3:4">
      <c r="C736" s="29"/>
      <c r="D736" s="29"/>
    </row>
    <row r="737" spans="3:4">
      <c r="C737" s="29"/>
      <c r="D737" s="29"/>
    </row>
    <row r="738" spans="3:4">
      <c r="C738" s="29"/>
      <c r="D738" s="29"/>
    </row>
    <row r="739" spans="3:4">
      <c r="C739" s="29"/>
      <c r="D739" s="29"/>
    </row>
    <row r="740" spans="3:4">
      <c r="C740" s="29"/>
      <c r="D740" s="29"/>
    </row>
    <row r="741" spans="3:4">
      <c r="C741" s="29"/>
      <c r="D741" s="29"/>
    </row>
    <row r="742" spans="3:4">
      <c r="C742" s="29"/>
      <c r="D742" s="29"/>
    </row>
    <row r="743" spans="3:4">
      <c r="C743" s="29"/>
      <c r="D743" s="29"/>
    </row>
    <row r="744" spans="3:4">
      <c r="C744" s="29"/>
      <c r="D744" s="29"/>
    </row>
    <row r="745" spans="3:4">
      <c r="C745" s="29"/>
      <c r="D745" s="29"/>
    </row>
    <row r="746" spans="3:4">
      <c r="C746" s="29"/>
      <c r="D746" s="29"/>
    </row>
    <row r="747" spans="3:4">
      <c r="C747" s="29"/>
      <c r="D747" s="29"/>
    </row>
    <row r="748" spans="3:4">
      <c r="C748" s="29"/>
      <c r="D748" s="29"/>
    </row>
    <row r="749" spans="3:4">
      <c r="C749" s="29"/>
      <c r="D749" s="29"/>
    </row>
    <row r="750" spans="3:4">
      <c r="C750" s="29"/>
      <c r="D750" s="29"/>
    </row>
    <row r="751" spans="3:4">
      <c r="C751" s="29"/>
      <c r="D751" s="29"/>
    </row>
    <row r="752" spans="3:4">
      <c r="C752" s="29"/>
      <c r="D752" s="29"/>
    </row>
    <row r="753" spans="3:4">
      <c r="C753" s="29"/>
      <c r="D753" s="29"/>
    </row>
    <row r="754" spans="3:4">
      <c r="C754" s="29"/>
      <c r="D754" s="29"/>
    </row>
    <row r="755" spans="3:4">
      <c r="C755" s="29"/>
      <c r="D755" s="29"/>
    </row>
    <row r="756" spans="3:4">
      <c r="C756" s="29"/>
      <c r="D756" s="29"/>
    </row>
    <row r="757" spans="3:4">
      <c r="C757" s="29"/>
      <c r="D757" s="29"/>
    </row>
    <row r="758" spans="3:4">
      <c r="C758" s="29"/>
      <c r="D758" s="29"/>
    </row>
    <row r="759" spans="3:4">
      <c r="C759" s="29"/>
      <c r="D759" s="29"/>
    </row>
    <row r="760" spans="3:4">
      <c r="C760" s="29"/>
      <c r="D760" s="29"/>
    </row>
    <row r="761" spans="3:4">
      <c r="C761" s="29"/>
      <c r="D761" s="29"/>
    </row>
    <row r="762" spans="3:4">
      <c r="C762" s="29"/>
      <c r="D762" s="29"/>
    </row>
    <row r="763" spans="3:4">
      <c r="C763" s="29"/>
      <c r="D763" s="29"/>
    </row>
    <row r="764" spans="3:4">
      <c r="C764" s="29"/>
      <c r="D764" s="29"/>
    </row>
    <row r="765" spans="3:4">
      <c r="C765" s="29"/>
      <c r="D765" s="29"/>
    </row>
    <row r="766" spans="3:4">
      <c r="C766" s="29"/>
      <c r="D766" s="29"/>
    </row>
    <row r="767" spans="3:4">
      <c r="C767" s="29"/>
      <c r="D767" s="29"/>
    </row>
    <row r="768" spans="3:4">
      <c r="C768" s="29"/>
      <c r="D768" s="29"/>
    </row>
    <row r="769" spans="3:4">
      <c r="C769" s="29"/>
      <c r="D769" s="29"/>
    </row>
    <row r="770" spans="3:4">
      <c r="C770" s="29"/>
      <c r="D770" s="29"/>
    </row>
    <row r="771" spans="3:4">
      <c r="C771" s="29"/>
      <c r="D771" s="29"/>
    </row>
    <row r="772" spans="3:4">
      <c r="C772" s="29"/>
      <c r="D772" s="29"/>
    </row>
    <row r="773" spans="3:4">
      <c r="C773" s="29"/>
      <c r="D773" s="29"/>
    </row>
    <row r="774" spans="3:4">
      <c r="C774" s="29"/>
      <c r="D774" s="29"/>
    </row>
    <row r="775" spans="3:4">
      <c r="C775" s="29"/>
      <c r="D775" s="29"/>
    </row>
    <row r="776" spans="3:4">
      <c r="C776" s="29"/>
      <c r="D776" s="29"/>
    </row>
    <row r="777" spans="3:4">
      <c r="C777" s="29"/>
      <c r="D777" s="29"/>
    </row>
    <row r="778" spans="3:4">
      <c r="C778" s="29"/>
      <c r="D778" s="29"/>
    </row>
    <row r="779" spans="3:4">
      <c r="C779" s="29"/>
      <c r="D779" s="29"/>
    </row>
    <row r="780" spans="3:4">
      <c r="C780" s="29"/>
      <c r="D780" s="29"/>
    </row>
    <row r="781" spans="3:4">
      <c r="C781" s="29"/>
      <c r="D781" s="29"/>
    </row>
    <row r="782" spans="3:4">
      <c r="C782" s="29"/>
      <c r="D782" s="29"/>
    </row>
    <row r="783" spans="3:4">
      <c r="C783" s="29"/>
      <c r="D783" s="29"/>
    </row>
    <row r="784" spans="3:4">
      <c r="C784" s="29"/>
      <c r="D784" s="29"/>
    </row>
    <row r="785" spans="3:4">
      <c r="C785" s="29"/>
      <c r="D785" s="29"/>
    </row>
    <row r="786" spans="3:4">
      <c r="C786" s="29"/>
      <c r="D786" s="29"/>
    </row>
    <row r="787" spans="3:4">
      <c r="C787" s="29"/>
      <c r="D787" s="29"/>
    </row>
    <row r="788" spans="3:4">
      <c r="C788" s="29"/>
      <c r="D788" s="29"/>
    </row>
    <row r="789" spans="3:4">
      <c r="C789" s="29"/>
      <c r="D789" s="29"/>
    </row>
    <row r="790" spans="3:4">
      <c r="C790" s="29"/>
      <c r="D790" s="29"/>
    </row>
    <row r="791" spans="3:4">
      <c r="C791" s="29"/>
      <c r="D791" s="29"/>
    </row>
    <row r="792" spans="3:4">
      <c r="C792" s="29"/>
      <c r="D792" s="29"/>
    </row>
    <row r="793" spans="3:4">
      <c r="C793" s="29"/>
      <c r="D793" s="29"/>
    </row>
    <row r="794" spans="3:4">
      <c r="C794" s="29"/>
      <c r="D794" s="29"/>
    </row>
    <row r="795" spans="3:4">
      <c r="C795" s="29"/>
      <c r="D795" s="29"/>
    </row>
    <row r="796" spans="3:4">
      <c r="C796" s="29"/>
      <c r="D796" s="29"/>
    </row>
    <row r="797" spans="3:4">
      <c r="C797" s="29"/>
      <c r="D797" s="29"/>
    </row>
    <row r="798" spans="3:4">
      <c r="C798" s="29"/>
      <c r="D798" s="29"/>
    </row>
    <row r="799" spans="3:4">
      <c r="C799" s="29"/>
      <c r="D799" s="29"/>
    </row>
    <row r="800" spans="3:4">
      <c r="C800" s="29"/>
      <c r="D800" s="29"/>
    </row>
    <row r="801" spans="3:4">
      <c r="C801" s="29"/>
      <c r="D801" s="29"/>
    </row>
    <row r="802" spans="3:4">
      <c r="C802" s="29"/>
      <c r="D802" s="29"/>
    </row>
    <row r="803" spans="3:4">
      <c r="C803" s="29"/>
      <c r="D803" s="29"/>
    </row>
    <row r="804" spans="3:4">
      <c r="C804" s="29"/>
      <c r="D804" s="29"/>
    </row>
    <row r="805" spans="3:4">
      <c r="C805" s="29"/>
      <c r="D805" s="29"/>
    </row>
    <row r="806" spans="3:4">
      <c r="C806" s="29"/>
      <c r="D806" s="29"/>
    </row>
    <row r="807" spans="3:4">
      <c r="C807" s="29"/>
      <c r="D807" s="29"/>
    </row>
    <row r="808" spans="3:4">
      <c r="C808" s="29"/>
      <c r="D808" s="29"/>
    </row>
    <row r="809" spans="3:4">
      <c r="C809" s="29"/>
      <c r="D809" s="29"/>
    </row>
    <row r="810" spans="3:4">
      <c r="C810" s="29"/>
      <c r="D810" s="29"/>
    </row>
    <row r="811" spans="3:4">
      <c r="C811" s="29"/>
      <c r="D811" s="29"/>
    </row>
    <row r="812" spans="3:4">
      <c r="C812" s="29"/>
      <c r="D812" s="29"/>
    </row>
    <row r="813" spans="3:4">
      <c r="C813" s="29"/>
      <c r="D813" s="29"/>
    </row>
    <row r="814" spans="3:4">
      <c r="C814" s="29"/>
      <c r="D814" s="29"/>
    </row>
    <row r="815" spans="3:4">
      <c r="C815" s="29"/>
      <c r="D815" s="29"/>
    </row>
    <row r="816" spans="3:4">
      <c r="C816" s="29"/>
      <c r="D816" s="29"/>
    </row>
    <row r="817" spans="3:4">
      <c r="C817" s="29"/>
      <c r="D817" s="29"/>
    </row>
    <row r="818" spans="3:4">
      <c r="C818" s="29"/>
      <c r="D818" s="29"/>
    </row>
    <row r="819" spans="3:4">
      <c r="C819" s="29"/>
      <c r="D819" s="29"/>
    </row>
    <row r="820" spans="3:4">
      <c r="C820" s="29"/>
      <c r="D820" s="29"/>
    </row>
    <row r="821" spans="3:4">
      <c r="C821" s="29"/>
      <c r="D821" s="29"/>
    </row>
    <row r="822" spans="3:4">
      <c r="C822" s="29"/>
      <c r="D822" s="29"/>
    </row>
    <row r="823" spans="3:4">
      <c r="C823" s="29"/>
      <c r="D823" s="29"/>
    </row>
    <row r="824" spans="3:4">
      <c r="C824" s="29"/>
      <c r="D824" s="29"/>
    </row>
    <row r="825" spans="3:4">
      <c r="C825" s="29"/>
      <c r="D825" s="29"/>
    </row>
    <row r="826" spans="3:4">
      <c r="C826" s="29"/>
      <c r="D826" s="29"/>
    </row>
    <row r="827" spans="3:4">
      <c r="C827" s="29"/>
      <c r="D827" s="29"/>
    </row>
    <row r="828" spans="3:4">
      <c r="C828" s="29"/>
      <c r="D828" s="29"/>
    </row>
    <row r="829" spans="3:4">
      <c r="C829" s="29"/>
      <c r="D829" s="29"/>
    </row>
    <row r="830" spans="3:4">
      <c r="C830" s="29"/>
      <c r="D830" s="29"/>
    </row>
    <row r="831" spans="3:4">
      <c r="C831" s="29"/>
      <c r="D831" s="29"/>
    </row>
    <row r="832" spans="3:4">
      <c r="C832" s="29"/>
      <c r="D832" s="29"/>
    </row>
    <row r="833" spans="3:4">
      <c r="C833" s="29"/>
      <c r="D833" s="29"/>
    </row>
    <row r="834" spans="3:4">
      <c r="C834" s="29"/>
      <c r="D834" s="29"/>
    </row>
    <row r="835" spans="3:4">
      <c r="C835" s="29"/>
      <c r="D835" s="29"/>
    </row>
    <row r="836" spans="3:4">
      <c r="C836" s="29"/>
      <c r="D836" s="29"/>
    </row>
    <row r="837" spans="3:4">
      <c r="C837" s="29"/>
      <c r="D837" s="29"/>
    </row>
    <row r="838" spans="3:4">
      <c r="C838" s="29"/>
      <c r="D838" s="29"/>
    </row>
    <row r="839" spans="3:4">
      <c r="C839" s="29"/>
      <c r="D839" s="29"/>
    </row>
    <row r="840" spans="3:4">
      <c r="C840" s="29"/>
      <c r="D840" s="29"/>
    </row>
    <row r="841" spans="3:4">
      <c r="C841" s="29"/>
      <c r="D841" s="29"/>
    </row>
    <row r="842" spans="3:4">
      <c r="C842" s="29"/>
      <c r="D842" s="29"/>
    </row>
    <row r="843" spans="3:4">
      <c r="C843" s="29"/>
      <c r="D843" s="29"/>
    </row>
    <row r="844" spans="3:4">
      <c r="C844" s="29"/>
      <c r="D844" s="29"/>
    </row>
    <row r="845" spans="3:4">
      <c r="C845" s="29"/>
      <c r="D845" s="29"/>
    </row>
    <row r="846" spans="3:4">
      <c r="C846" s="29"/>
      <c r="D846" s="29"/>
    </row>
    <row r="847" spans="3:4">
      <c r="C847" s="29"/>
      <c r="D847" s="29"/>
    </row>
    <row r="848" spans="3:4">
      <c r="C848" s="29"/>
      <c r="D848" s="29"/>
    </row>
    <row r="849" spans="3:4">
      <c r="C849" s="29"/>
      <c r="D849" s="29"/>
    </row>
    <row r="850" spans="3:4">
      <c r="C850" s="29"/>
      <c r="D850" s="29"/>
    </row>
    <row r="851" spans="3:4">
      <c r="C851" s="29"/>
      <c r="D851" s="29"/>
    </row>
    <row r="852" spans="3:4">
      <c r="C852" s="29"/>
      <c r="D852" s="29"/>
    </row>
    <row r="853" spans="3:4">
      <c r="C853" s="29"/>
      <c r="D853" s="29"/>
    </row>
    <row r="854" spans="3:4">
      <c r="C854" s="29"/>
      <c r="D854" s="29"/>
    </row>
    <row r="855" spans="3:4">
      <c r="C855" s="29"/>
      <c r="D855" s="29"/>
    </row>
    <row r="856" spans="3:4">
      <c r="C856" s="29"/>
      <c r="D856" s="29"/>
    </row>
    <row r="857" spans="3:4">
      <c r="C857" s="29"/>
      <c r="D857" s="29"/>
    </row>
    <row r="858" spans="3:4">
      <c r="C858" s="29"/>
      <c r="D858" s="29"/>
    </row>
    <row r="859" spans="3:4">
      <c r="C859" s="29"/>
      <c r="D859" s="29"/>
    </row>
    <row r="860" spans="3:4">
      <c r="C860" s="29"/>
      <c r="D860" s="29"/>
    </row>
    <row r="861" spans="3:4">
      <c r="C861" s="29"/>
      <c r="D861" s="29"/>
    </row>
    <row r="862" spans="3:4">
      <c r="C862" s="29"/>
      <c r="D862" s="29"/>
    </row>
    <row r="863" spans="3:4">
      <c r="C863" s="29"/>
      <c r="D863" s="29"/>
    </row>
    <row r="864" spans="3:4">
      <c r="C864" s="29"/>
      <c r="D864" s="29"/>
    </row>
    <row r="865" spans="3:4">
      <c r="C865" s="29"/>
      <c r="D865" s="29"/>
    </row>
    <row r="866" spans="3:4">
      <c r="C866" s="29"/>
      <c r="D866" s="29"/>
    </row>
    <row r="867" spans="3:4">
      <c r="C867" s="29"/>
      <c r="D867" s="29"/>
    </row>
    <row r="868" spans="3:4">
      <c r="C868" s="29"/>
      <c r="D868" s="29"/>
    </row>
    <row r="869" spans="3:4">
      <c r="C869" s="29"/>
      <c r="D869" s="29"/>
    </row>
    <row r="870" spans="3:4">
      <c r="C870" s="29"/>
      <c r="D870" s="29"/>
    </row>
    <row r="871" spans="3:4">
      <c r="C871" s="29"/>
      <c r="D871" s="29"/>
    </row>
    <row r="872" spans="3:4">
      <c r="C872" s="29"/>
      <c r="D872" s="29"/>
    </row>
    <row r="873" spans="3:4">
      <c r="C873" s="29"/>
      <c r="D873" s="29"/>
    </row>
    <row r="874" spans="3:4">
      <c r="C874" s="29"/>
      <c r="D874" s="29"/>
    </row>
    <row r="875" spans="3:4">
      <c r="C875" s="29"/>
      <c r="D875" s="29"/>
    </row>
    <row r="876" spans="3:4">
      <c r="C876" s="29"/>
      <c r="D876" s="29"/>
    </row>
    <row r="877" spans="3:4">
      <c r="C877" s="29"/>
      <c r="D877" s="29"/>
    </row>
    <row r="878" spans="3:4">
      <c r="C878" s="29"/>
      <c r="D878" s="29"/>
    </row>
    <row r="879" spans="3:4">
      <c r="C879" s="29"/>
      <c r="D879" s="29"/>
    </row>
    <row r="880" spans="3:4">
      <c r="C880" s="29"/>
      <c r="D880" s="29"/>
    </row>
    <row r="881" spans="3:4">
      <c r="C881" s="29"/>
      <c r="D881" s="29"/>
    </row>
    <row r="882" spans="3:4">
      <c r="C882" s="29"/>
      <c r="D882" s="29"/>
    </row>
    <row r="883" spans="3:4">
      <c r="C883" s="29"/>
      <c r="D883" s="29"/>
    </row>
    <row r="884" spans="3:4">
      <c r="C884" s="29"/>
      <c r="D884" s="29"/>
    </row>
    <row r="885" spans="3:4">
      <c r="C885" s="29"/>
      <c r="D885" s="29"/>
    </row>
    <row r="886" spans="3:4">
      <c r="C886" s="29"/>
      <c r="D886" s="29"/>
    </row>
    <row r="887" spans="3:4">
      <c r="C887" s="29"/>
      <c r="D887" s="29"/>
    </row>
    <row r="888" spans="3:4">
      <c r="C888" s="29"/>
      <c r="D888" s="29"/>
    </row>
    <row r="889" spans="3:4">
      <c r="C889" s="29"/>
      <c r="D889" s="29"/>
    </row>
    <row r="890" spans="3:4">
      <c r="C890" s="29"/>
      <c r="D890" s="29"/>
    </row>
    <row r="891" spans="3:4">
      <c r="C891" s="29"/>
      <c r="D891" s="29"/>
    </row>
    <row r="892" spans="3:4">
      <c r="C892" s="29"/>
      <c r="D892" s="29"/>
    </row>
    <row r="893" spans="3:4">
      <c r="C893" s="29"/>
      <c r="D893" s="29"/>
    </row>
    <row r="894" spans="3:4">
      <c r="C894" s="29"/>
      <c r="D894" s="29"/>
    </row>
    <row r="895" spans="3:4">
      <c r="C895" s="29"/>
      <c r="D895" s="29"/>
    </row>
    <row r="896" spans="3:4">
      <c r="C896" s="29"/>
      <c r="D896" s="29"/>
    </row>
    <row r="897" spans="3:4">
      <c r="C897" s="29"/>
      <c r="D897" s="29"/>
    </row>
    <row r="898" spans="3:4">
      <c r="C898" s="29"/>
      <c r="D898" s="29"/>
    </row>
    <row r="899" spans="3:4">
      <c r="C899" s="29"/>
      <c r="D899" s="29"/>
    </row>
    <row r="900" spans="3:4">
      <c r="C900" s="29"/>
      <c r="D900" s="29"/>
    </row>
    <row r="901" spans="3:4">
      <c r="C901" s="29"/>
      <c r="D901" s="29"/>
    </row>
    <row r="902" spans="3:4">
      <c r="C902" s="29"/>
      <c r="D902" s="29"/>
    </row>
    <row r="903" spans="3:4">
      <c r="C903" s="29"/>
      <c r="D903" s="29"/>
    </row>
    <row r="904" spans="3:4">
      <c r="C904" s="29"/>
      <c r="D904" s="29"/>
    </row>
    <row r="905" spans="3:4">
      <c r="C905" s="29"/>
      <c r="D905" s="29"/>
    </row>
    <row r="906" spans="3:4">
      <c r="C906" s="29"/>
      <c r="D906" s="29"/>
    </row>
    <row r="907" spans="3:4">
      <c r="C907" s="29"/>
      <c r="D907" s="29"/>
    </row>
    <row r="908" spans="3:4">
      <c r="C908" s="29"/>
      <c r="D908" s="29"/>
    </row>
    <row r="909" spans="3:4">
      <c r="C909" s="29"/>
      <c r="D909" s="29"/>
    </row>
    <row r="910" spans="3:4">
      <c r="C910" s="29"/>
      <c r="D910" s="29"/>
    </row>
    <row r="911" spans="3:4">
      <c r="C911" s="29"/>
      <c r="D911" s="29"/>
    </row>
    <row r="912" spans="3:4">
      <c r="C912" s="29"/>
      <c r="D912" s="29"/>
    </row>
    <row r="913" spans="3:4">
      <c r="C913" s="29"/>
      <c r="D913" s="29"/>
    </row>
    <row r="914" spans="3:4">
      <c r="C914" s="29"/>
      <c r="D914" s="29"/>
    </row>
    <row r="915" spans="3:4">
      <c r="C915" s="29"/>
      <c r="D915" s="29"/>
    </row>
    <row r="916" spans="3:4">
      <c r="C916" s="29"/>
      <c r="D916" s="29"/>
    </row>
    <row r="917" spans="3:4">
      <c r="C917" s="29"/>
      <c r="D917" s="29"/>
    </row>
    <row r="918" spans="3:4">
      <c r="C918" s="29"/>
      <c r="D918" s="29"/>
    </row>
    <row r="919" spans="3:4">
      <c r="C919" s="29"/>
      <c r="D919" s="29"/>
    </row>
    <row r="920" spans="3:4">
      <c r="C920" s="29"/>
      <c r="D920" s="29"/>
    </row>
    <row r="921" spans="3:4">
      <c r="C921" s="29"/>
      <c r="D921" s="29"/>
    </row>
    <row r="922" spans="3:4">
      <c r="C922" s="29"/>
      <c r="D922" s="29"/>
    </row>
    <row r="923" spans="3:4">
      <c r="C923" s="29"/>
      <c r="D923" s="29"/>
    </row>
    <row r="924" spans="3:4">
      <c r="C924" s="29"/>
      <c r="D924" s="29"/>
    </row>
    <row r="925" spans="3:4">
      <c r="C925" s="29"/>
      <c r="D925" s="29"/>
    </row>
    <row r="926" spans="3:4">
      <c r="C926" s="29"/>
      <c r="D926" s="29"/>
    </row>
    <row r="927" spans="3:4">
      <c r="C927" s="29"/>
      <c r="D927" s="29"/>
    </row>
    <row r="928" spans="3:4">
      <c r="C928" s="29"/>
      <c r="D928" s="29"/>
    </row>
    <row r="929" spans="3:4">
      <c r="C929" s="29"/>
      <c r="D929" s="29"/>
    </row>
    <row r="930" spans="3:4">
      <c r="C930" s="29"/>
      <c r="D930" s="29"/>
    </row>
    <row r="931" spans="3:4">
      <c r="C931" s="29"/>
      <c r="D931" s="29"/>
    </row>
    <row r="932" spans="3:4">
      <c r="C932" s="29"/>
      <c r="D932" s="29"/>
    </row>
    <row r="933" spans="3:4">
      <c r="C933" s="29"/>
      <c r="D933" s="29"/>
    </row>
    <row r="934" spans="3:4">
      <c r="C934" s="29"/>
      <c r="D934" s="29"/>
    </row>
    <row r="935" spans="3:4">
      <c r="C935" s="29"/>
      <c r="D935" s="29"/>
    </row>
    <row r="936" spans="3:4">
      <c r="C936" s="29"/>
      <c r="D936" s="29"/>
    </row>
    <row r="937" spans="3:4">
      <c r="C937" s="29"/>
      <c r="D937" s="29"/>
    </row>
    <row r="938" spans="3:4">
      <c r="C938" s="29"/>
      <c r="D938" s="29"/>
    </row>
    <row r="939" spans="3:4">
      <c r="C939" s="29"/>
      <c r="D939" s="29"/>
    </row>
    <row r="940" spans="3:4">
      <c r="C940" s="29"/>
      <c r="D940" s="29"/>
    </row>
    <row r="941" spans="3:4">
      <c r="C941" s="29"/>
      <c r="D941" s="29"/>
    </row>
    <row r="942" spans="3:4">
      <c r="C942" s="29"/>
      <c r="D942" s="29"/>
    </row>
    <row r="943" spans="3:4">
      <c r="C943" s="29"/>
      <c r="D943" s="29"/>
    </row>
    <row r="944" spans="3:4">
      <c r="C944" s="29"/>
      <c r="D944" s="29"/>
    </row>
    <row r="945" spans="3:4">
      <c r="C945" s="29"/>
      <c r="D945" s="29"/>
    </row>
    <row r="946" spans="3:4">
      <c r="C946" s="29"/>
      <c r="D946" s="29"/>
    </row>
    <row r="947" spans="3:4">
      <c r="C947" s="29"/>
      <c r="D947" s="29"/>
    </row>
    <row r="948" spans="3:4">
      <c r="C948" s="29"/>
      <c r="D948" s="29"/>
    </row>
    <row r="949" spans="3:4">
      <c r="C949" s="29"/>
      <c r="D949" s="29"/>
    </row>
    <row r="950" spans="3:4">
      <c r="C950" s="29"/>
      <c r="D950" s="29"/>
    </row>
    <row r="951" spans="3:4">
      <c r="C951" s="29"/>
      <c r="D951" s="29"/>
    </row>
    <row r="952" spans="3:4">
      <c r="C952" s="29"/>
      <c r="D952" s="29"/>
    </row>
    <row r="953" spans="3:4">
      <c r="C953" s="29"/>
      <c r="D953" s="29"/>
    </row>
    <row r="954" spans="3:4">
      <c r="C954" s="29"/>
      <c r="D954" s="29"/>
    </row>
    <row r="955" spans="3:4">
      <c r="C955" s="29"/>
      <c r="D955" s="29"/>
    </row>
    <row r="956" spans="3:4">
      <c r="C956" s="29"/>
      <c r="D956" s="29"/>
    </row>
    <row r="957" spans="3:4">
      <c r="C957" s="29"/>
      <c r="D957" s="29"/>
    </row>
    <row r="958" spans="3:4">
      <c r="C958" s="29"/>
      <c r="D958" s="29"/>
    </row>
    <row r="959" spans="3:4">
      <c r="C959" s="29"/>
      <c r="D959" s="29"/>
    </row>
    <row r="960" spans="3:4">
      <c r="C960" s="29"/>
      <c r="D960" s="29"/>
    </row>
    <row r="961" spans="3:4">
      <c r="C961" s="29"/>
      <c r="D961" s="29"/>
    </row>
    <row r="962" spans="3:4">
      <c r="C962" s="29"/>
      <c r="D962" s="29"/>
    </row>
    <row r="963" spans="3:4">
      <c r="C963" s="29"/>
      <c r="D963" s="29"/>
    </row>
    <row r="964" spans="3:4">
      <c r="C964" s="29"/>
      <c r="D964" s="29"/>
    </row>
    <row r="965" spans="3:4">
      <c r="C965" s="29"/>
      <c r="D965" s="29"/>
    </row>
    <row r="966" spans="3:4">
      <c r="C966" s="29"/>
      <c r="D966" s="29"/>
    </row>
    <row r="967" spans="3:4">
      <c r="C967" s="29"/>
      <c r="D967" s="29"/>
    </row>
    <row r="968" spans="3:4">
      <c r="C968" s="29"/>
      <c r="D968" s="29"/>
    </row>
    <row r="969" spans="3:4">
      <c r="C969" s="29"/>
      <c r="D969" s="29"/>
    </row>
    <row r="970" spans="3:4">
      <c r="C970" s="29"/>
      <c r="D970" s="29"/>
    </row>
    <row r="971" spans="3:4">
      <c r="C971" s="29"/>
      <c r="D971" s="29"/>
    </row>
    <row r="972" spans="3:4">
      <c r="C972" s="29"/>
      <c r="D972" s="29"/>
    </row>
    <row r="973" spans="3:4">
      <c r="C973" s="29"/>
      <c r="D973" s="29"/>
    </row>
    <row r="974" spans="3:4">
      <c r="C974" s="29"/>
      <c r="D974" s="29"/>
    </row>
    <row r="975" spans="3:4">
      <c r="C975" s="29"/>
      <c r="D975" s="29"/>
    </row>
    <row r="976" spans="3:4">
      <c r="C976" s="29"/>
      <c r="D976" s="29"/>
    </row>
    <row r="977" spans="3:4">
      <c r="C977" s="29"/>
      <c r="D977" s="29"/>
    </row>
    <row r="978" spans="3:4">
      <c r="C978" s="29"/>
      <c r="D978" s="29"/>
    </row>
    <row r="979" spans="3:4">
      <c r="C979" s="29"/>
      <c r="D979" s="29"/>
    </row>
    <row r="980" spans="3:4">
      <c r="C980" s="29"/>
      <c r="D980" s="29"/>
    </row>
    <row r="981" spans="3:4">
      <c r="C981" s="29"/>
      <c r="D981" s="29"/>
    </row>
    <row r="982" spans="3:4">
      <c r="C982" s="29"/>
      <c r="D982" s="29"/>
    </row>
    <row r="983" spans="3:4">
      <c r="C983" s="29"/>
      <c r="D983" s="29"/>
    </row>
    <row r="984" spans="3:4">
      <c r="C984" s="29"/>
      <c r="D984" s="29"/>
    </row>
    <row r="985" spans="3:4">
      <c r="C985" s="29"/>
      <c r="D985" s="29"/>
    </row>
    <row r="986" spans="3:4">
      <c r="C986" s="29"/>
      <c r="D986" s="29"/>
    </row>
    <row r="987" spans="3:4">
      <c r="C987" s="29"/>
      <c r="D987" s="29"/>
    </row>
    <row r="988" spans="3:4">
      <c r="C988" s="29"/>
      <c r="D988" s="29"/>
    </row>
    <row r="989" spans="3:4">
      <c r="C989" s="29"/>
      <c r="D989" s="29"/>
    </row>
    <row r="990" spans="3:4">
      <c r="C990" s="29"/>
      <c r="D990" s="29"/>
    </row>
    <row r="991" spans="3:4">
      <c r="C991" s="29"/>
      <c r="D991" s="29"/>
    </row>
    <row r="992" spans="3:4">
      <c r="C992" s="29"/>
      <c r="D992" s="29"/>
    </row>
    <row r="993" spans="3:4">
      <c r="C993" s="29"/>
      <c r="D993" s="29"/>
    </row>
    <row r="994" spans="3:4">
      <c r="C994" s="29"/>
      <c r="D994" s="29"/>
    </row>
    <row r="995" spans="3:4">
      <c r="C995" s="29"/>
      <c r="D995" s="29"/>
    </row>
    <row r="996" spans="3:4">
      <c r="C996" s="29"/>
      <c r="D996" s="29"/>
    </row>
    <row r="997" spans="3:4">
      <c r="C997" s="29"/>
      <c r="D997" s="29"/>
    </row>
    <row r="998" spans="3:4">
      <c r="C998" s="29"/>
      <c r="D998" s="29"/>
    </row>
    <row r="999" spans="3:4">
      <c r="C999" s="29"/>
      <c r="D999" s="29"/>
    </row>
    <row r="1000" spans="3:4">
      <c r="C1000" s="29"/>
      <c r="D1000" s="29"/>
    </row>
    <row r="1001" spans="3:4">
      <c r="C1001" s="29"/>
      <c r="D1001" s="29"/>
    </row>
    <row r="1002" spans="3:4">
      <c r="C1002" s="29"/>
      <c r="D1002" s="29"/>
    </row>
    <row r="1003" spans="3:4">
      <c r="C1003" s="29"/>
      <c r="D1003" s="29"/>
    </row>
    <row r="1004" spans="3:4">
      <c r="C1004" s="29"/>
      <c r="D1004" s="29"/>
    </row>
    <row r="1005" spans="3:4">
      <c r="C1005" s="29"/>
      <c r="D1005" s="29"/>
    </row>
    <row r="1006" spans="3:4">
      <c r="C1006" s="29"/>
      <c r="D1006" s="29"/>
    </row>
    <row r="1007" spans="3:4">
      <c r="C1007" s="29"/>
      <c r="D1007" s="29"/>
    </row>
    <row r="1008" spans="3:4">
      <c r="C1008" s="29"/>
      <c r="D1008" s="29"/>
    </row>
    <row r="1009" spans="3:4">
      <c r="C1009" s="29"/>
      <c r="D1009" s="29"/>
    </row>
    <row r="1010" spans="3:4">
      <c r="C1010" s="29"/>
      <c r="D1010" s="29"/>
    </row>
    <row r="1011" spans="3:4">
      <c r="C1011" s="29"/>
      <c r="D1011" s="29"/>
    </row>
    <row r="1012" spans="3:4">
      <c r="C1012" s="29"/>
      <c r="D1012" s="29"/>
    </row>
    <row r="1013" spans="3:4">
      <c r="C1013" s="29"/>
      <c r="D1013" s="29"/>
    </row>
    <row r="1014" spans="3:4">
      <c r="C1014" s="29"/>
      <c r="D1014" s="29"/>
    </row>
    <row r="1015" spans="3:4">
      <c r="C1015" s="29"/>
      <c r="D1015" s="29"/>
    </row>
    <row r="1016" spans="3:4">
      <c r="C1016" s="29"/>
      <c r="D1016" s="29"/>
    </row>
    <row r="1017" spans="3:4">
      <c r="C1017" s="29"/>
      <c r="D1017" s="29"/>
    </row>
    <row r="1018" spans="3:4">
      <c r="C1018" s="29"/>
      <c r="D1018" s="29"/>
    </row>
    <row r="1019" spans="3:4">
      <c r="C1019" s="29"/>
      <c r="D1019" s="29"/>
    </row>
    <row r="1020" spans="3:4">
      <c r="C1020" s="29"/>
      <c r="D1020" s="29"/>
    </row>
    <row r="1021" spans="3:4">
      <c r="C1021" s="29"/>
      <c r="D1021" s="29"/>
    </row>
    <row r="1022" spans="3:4">
      <c r="C1022" s="29"/>
      <c r="D1022" s="29"/>
    </row>
    <row r="1023" spans="3:4">
      <c r="C1023" s="29"/>
      <c r="D1023" s="29"/>
    </row>
    <row r="1024" spans="3:4">
      <c r="C1024" s="29"/>
      <c r="D1024" s="29"/>
    </row>
    <row r="1025" spans="3:4">
      <c r="C1025" s="29"/>
      <c r="D1025" s="29"/>
    </row>
    <row r="1026" spans="3:4">
      <c r="C1026" s="29"/>
      <c r="D1026" s="29"/>
    </row>
    <row r="1027" spans="3:4">
      <c r="C1027" s="29"/>
      <c r="D1027" s="29"/>
    </row>
    <row r="1028" spans="3:4">
      <c r="C1028" s="29"/>
      <c r="D1028" s="29"/>
    </row>
    <row r="1029" spans="3:4">
      <c r="C1029" s="29"/>
      <c r="D1029" s="29"/>
    </row>
    <row r="1030" spans="3:4">
      <c r="C1030" s="29"/>
      <c r="D1030" s="29"/>
    </row>
    <row r="1031" spans="3:4">
      <c r="C1031" s="29"/>
      <c r="D1031" s="29"/>
    </row>
    <row r="1032" spans="3:4">
      <c r="C1032" s="29"/>
      <c r="D1032" s="29"/>
    </row>
    <row r="1033" spans="3:4">
      <c r="C1033" s="29"/>
      <c r="D1033" s="29"/>
    </row>
    <row r="1034" spans="3:4">
      <c r="C1034" s="29"/>
      <c r="D1034" s="29"/>
    </row>
    <row r="1035" spans="3:4">
      <c r="C1035" s="29"/>
      <c r="D1035" s="29"/>
    </row>
    <row r="1036" spans="3:4">
      <c r="C1036" s="29"/>
      <c r="D1036" s="29"/>
    </row>
    <row r="1037" spans="3:4">
      <c r="C1037" s="29"/>
      <c r="D1037" s="29"/>
    </row>
    <row r="1038" spans="3:4">
      <c r="C1038" s="29"/>
      <c r="D1038" s="29"/>
    </row>
    <row r="1039" spans="3:4">
      <c r="C1039" s="29"/>
      <c r="D1039" s="29"/>
    </row>
    <row r="1040" spans="3:4">
      <c r="C1040" s="29"/>
      <c r="D1040" s="29"/>
    </row>
    <row r="1041" spans="3:4">
      <c r="C1041" s="29"/>
      <c r="D1041" s="29"/>
    </row>
    <row r="1042" spans="3:4">
      <c r="C1042" s="29"/>
      <c r="D1042" s="29"/>
    </row>
    <row r="1043" spans="3:4">
      <c r="C1043" s="29"/>
      <c r="D1043" s="29"/>
    </row>
    <row r="1044" spans="3:4">
      <c r="C1044" s="29"/>
      <c r="D1044" s="29"/>
    </row>
    <row r="1045" spans="3:4">
      <c r="C1045" s="29"/>
      <c r="D1045" s="29"/>
    </row>
    <row r="1046" spans="3:4">
      <c r="C1046" s="29"/>
      <c r="D1046" s="29"/>
    </row>
    <row r="1047" spans="3:4">
      <c r="C1047" s="29"/>
      <c r="D1047" s="29"/>
    </row>
    <row r="1048" spans="3:4">
      <c r="C1048" s="29"/>
      <c r="D1048" s="29"/>
    </row>
    <row r="1049" spans="3:4">
      <c r="C1049" s="29"/>
      <c r="D1049" s="29"/>
    </row>
    <row r="1050" spans="3:4">
      <c r="C1050" s="29"/>
      <c r="D1050" s="29"/>
    </row>
    <row r="1051" spans="3:4">
      <c r="C1051" s="29"/>
      <c r="D1051" s="29"/>
    </row>
    <row r="1052" spans="3:4">
      <c r="C1052" s="29"/>
      <c r="D1052" s="29"/>
    </row>
    <row r="1053" spans="3:4">
      <c r="C1053" s="29"/>
      <c r="D1053" s="29"/>
    </row>
    <row r="1054" spans="3:4">
      <c r="C1054" s="29"/>
      <c r="D1054" s="29"/>
    </row>
    <row r="1055" spans="3:4">
      <c r="C1055" s="29"/>
      <c r="D1055" s="29"/>
    </row>
    <row r="1056" spans="3:4">
      <c r="C1056" s="29"/>
      <c r="D1056" s="29"/>
    </row>
    <row r="1057" spans="3:4">
      <c r="C1057" s="29"/>
      <c r="D1057" s="29"/>
    </row>
    <row r="1058" spans="3:4">
      <c r="C1058" s="29"/>
      <c r="D1058" s="29"/>
    </row>
    <row r="1059" spans="3:4">
      <c r="C1059" s="29"/>
      <c r="D1059" s="29"/>
    </row>
    <row r="1060" spans="3:4">
      <c r="C1060" s="29"/>
      <c r="D1060" s="29"/>
    </row>
    <row r="1061" spans="3:4">
      <c r="C1061" s="29"/>
      <c r="D1061" s="29"/>
    </row>
    <row r="1062" spans="3:4">
      <c r="C1062" s="29"/>
      <c r="D1062" s="29"/>
    </row>
    <row r="1063" spans="3:4">
      <c r="C1063" s="29"/>
      <c r="D1063" s="29"/>
    </row>
    <row r="1064" spans="3:4">
      <c r="C1064" s="29"/>
      <c r="D1064" s="29"/>
    </row>
    <row r="1065" spans="3:4">
      <c r="C1065" s="29"/>
      <c r="D1065" s="29"/>
    </row>
    <row r="1066" spans="3:4">
      <c r="C1066" s="29"/>
      <c r="D1066" s="29"/>
    </row>
    <row r="1067" spans="3:4">
      <c r="C1067" s="29"/>
      <c r="D1067" s="29"/>
    </row>
    <row r="1068" spans="3:4">
      <c r="C1068" s="29"/>
      <c r="D1068" s="29"/>
    </row>
    <row r="1069" spans="3:4">
      <c r="C1069" s="29"/>
      <c r="D1069" s="29"/>
    </row>
    <row r="1070" spans="3:4">
      <c r="C1070" s="29"/>
      <c r="D1070" s="29"/>
    </row>
    <row r="1071" spans="3:4">
      <c r="C1071" s="29"/>
      <c r="D1071" s="29"/>
    </row>
    <row r="1072" spans="3:4">
      <c r="C1072" s="29"/>
      <c r="D1072" s="29"/>
    </row>
    <row r="1073" spans="3:4">
      <c r="C1073" s="29"/>
      <c r="D1073" s="29"/>
    </row>
    <row r="1074" spans="3:4">
      <c r="C1074" s="29"/>
      <c r="D1074" s="29"/>
    </row>
    <row r="1075" spans="3:4">
      <c r="C1075" s="29"/>
      <c r="D1075" s="29"/>
    </row>
    <row r="1076" spans="3:4">
      <c r="C1076" s="29"/>
      <c r="D1076" s="29"/>
    </row>
    <row r="1077" spans="3:4">
      <c r="C1077" s="29"/>
      <c r="D1077" s="29"/>
    </row>
    <row r="1078" spans="3:4">
      <c r="C1078" s="29"/>
      <c r="D1078" s="29"/>
    </row>
    <row r="1079" spans="3:4">
      <c r="C1079" s="29"/>
      <c r="D1079" s="29"/>
    </row>
    <row r="1080" spans="3:4">
      <c r="C1080" s="29"/>
      <c r="D1080" s="29"/>
    </row>
    <row r="1081" spans="3:4">
      <c r="C1081" s="29"/>
      <c r="D1081" s="29"/>
    </row>
    <row r="1082" spans="3:4">
      <c r="C1082" s="29"/>
      <c r="D1082" s="29"/>
    </row>
    <row r="1083" spans="3:4">
      <c r="C1083" s="29"/>
      <c r="D1083" s="29"/>
    </row>
    <row r="1084" spans="3:4">
      <c r="C1084" s="29"/>
      <c r="D1084" s="29"/>
    </row>
    <row r="1085" spans="3:4">
      <c r="C1085" s="29"/>
      <c r="D1085" s="29"/>
    </row>
    <row r="1086" spans="3:4">
      <c r="C1086" s="29"/>
      <c r="D1086" s="29"/>
    </row>
    <row r="1087" spans="3:4">
      <c r="C1087" s="29"/>
      <c r="D1087" s="29"/>
    </row>
    <row r="1088" spans="3:4">
      <c r="C1088" s="29"/>
      <c r="D1088" s="29"/>
    </row>
    <row r="1089" spans="3:4">
      <c r="C1089" s="29"/>
      <c r="D1089" s="29"/>
    </row>
    <row r="1090" spans="3:4">
      <c r="C1090" s="29"/>
      <c r="D1090" s="29"/>
    </row>
    <row r="1091" spans="3:4">
      <c r="C1091" s="29"/>
      <c r="D1091" s="29"/>
    </row>
    <row r="1092" spans="3:4">
      <c r="C1092" s="29"/>
      <c r="D1092" s="29"/>
    </row>
    <row r="1093" spans="3:4">
      <c r="C1093" s="29"/>
      <c r="D1093" s="29"/>
    </row>
    <row r="1094" spans="3:4">
      <c r="C1094" s="29"/>
      <c r="D1094" s="29"/>
    </row>
    <row r="1095" spans="3:4">
      <c r="C1095" s="29"/>
      <c r="D1095" s="29"/>
    </row>
    <row r="1096" spans="3:4">
      <c r="C1096" s="29"/>
      <c r="D1096" s="29"/>
    </row>
    <row r="1097" spans="3:4">
      <c r="C1097" s="29"/>
      <c r="D1097" s="29"/>
    </row>
    <row r="1098" spans="3:4">
      <c r="C1098" s="29"/>
      <c r="D1098" s="29"/>
    </row>
    <row r="1099" spans="3:4">
      <c r="C1099" s="29"/>
      <c r="D1099" s="29"/>
    </row>
    <row r="1100" spans="3:4">
      <c r="C1100" s="29"/>
      <c r="D1100" s="29"/>
    </row>
    <row r="1101" spans="3:4">
      <c r="C1101" s="29"/>
      <c r="D1101" s="29"/>
    </row>
    <row r="1102" spans="3:4">
      <c r="C1102" s="29"/>
      <c r="D1102" s="29"/>
    </row>
    <row r="1103" spans="3:4">
      <c r="C1103" s="29"/>
      <c r="D1103" s="29"/>
    </row>
    <row r="1104" spans="3:4">
      <c r="C1104" s="29"/>
      <c r="D1104" s="29"/>
    </row>
    <row r="1105" spans="3:4">
      <c r="C1105" s="29"/>
      <c r="D1105" s="29"/>
    </row>
    <row r="1106" spans="3:4">
      <c r="C1106" s="29"/>
      <c r="D1106" s="29"/>
    </row>
    <row r="1107" spans="3:4">
      <c r="C1107" s="29"/>
      <c r="D1107" s="29"/>
    </row>
    <row r="1108" spans="3:4">
      <c r="C1108" s="29"/>
      <c r="D1108" s="29"/>
    </row>
    <row r="1109" spans="3:4">
      <c r="C1109" s="29"/>
      <c r="D1109" s="29"/>
    </row>
    <row r="1110" spans="3:4">
      <c r="C1110" s="29"/>
      <c r="D1110" s="29"/>
    </row>
    <row r="1111" spans="3:4">
      <c r="C1111" s="29"/>
      <c r="D1111" s="29"/>
    </row>
    <row r="1112" spans="3:4">
      <c r="C1112" s="29"/>
      <c r="D1112" s="29"/>
    </row>
    <row r="1113" spans="3:4">
      <c r="C1113" s="29"/>
      <c r="D1113" s="29"/>
    </row>
    <row r="1114" spans="3:4">
      <c r="C1114" s="29"/>
      <c r="D1114" s="29"/>
    </row>
    <row r="1115" spans="3:4">
      <c r="C1115" s="29"/>
      <c r="D1115" s="29"/>
    </row>
    <row r="1116" spans="3:4">
      <c r="C1116" s="29"/>
      <c r="D1116" s="29"/>
    </row>
    <row r="1117" spans="3:4">
      <c r="C1117" s="29"/>
      <c r="D1117" s="29"/>
    </row>
    <row r="1118" spans="3:4">
      <c r="C1118" s="29"/>
      <c r="D1118" s="29"/>
    </row>
    <row r="1119" spans="3:4">
      <c r="C1119" s="29"/>
      <c r="D1119" s="29"/>
    </row>
    <row r="1120" spans="3:4">
      <c r="C1120" s="29"/>
      <c r="D1120" s="29"/>
    </row>
    <row r="1121" spans="3:4">
      <c r="C1121" s="29"/>
      <c r="D1121" s="29"/>
    </row>
    <row r="1122" spans="3:4">
      <c r="C1122" s="29"/>
      <c r="D1122" s="29"/>
    </row>
    <row r="1123" spans="3:4">
      <c r="C1123" s="29"/>
      <c r="D1123" s="29"/>
    </row>
    <row r="1124" spans="3:4">
      <c r="C1124" s="29"/>
      <c r="D1124" s="29"/>
    </row>
    <row r="1125" spans="3:4">
      <c r="C1125" s="29"/>
      <c r="D1125" s="29"/>
    </row>
    <row r="1126" spans="3:4">
      <c r="C1126" s="29"/>
      <c r="D1126" s="29"/>
    </row>
    <row r="1127" spans="3:4">
      <c r="C1127" s="29"/>
      <c r="D1127" s="29"/>
    </row>
    <row r="1128" spans="3:4">
      <c r="C1128" s="29"/>
      <c r="D1128" s="29"/>
    </row>
    <row r="1129" spans="3:4">
      <c r="C1129" s="29"/>
      <c r="D1129" s="29"/>
    </row>
    <row r="1130" spans="3:4">
      <c r="C1130" s="29"/>
      <c r="D1130" s="29"/>
    </row>
    <row r="1131" spans="3:4">
      <c r="C1131" s="29"/>
      <c r="D1131" s="29"/>
    </row>
    <row r="1132" spans="3:4">
      <c r="C1132" s="29"/>
      <c r="D1132" s="29"/>
    </row>
    <row r="1133" spans="3:4">
      <c r="C1133" s="29"/>
      <c r="D1133" s="29"/>
    </row>
    <row r="1134" spans="3:4">
      <c r="C1134" s="29"/>
      <c r="D1134" s="29"/>
    </row>
    <row r="1135" spans="3:4">
      <c r="C1135" s="29"/>
      <c r="D1135" s="29"/>
    </row>
    <row r="1136" spans="3:4">
      <c r="C1136" s="29"/>
      <c r="D1136" s="29"/>
    </row>
    <row r="1137" spans="3:4">
      <c r="C1137" s="29"/>
      <c r="D1137" s="29"/>
    </row>
    <row r="1138" spans="3:4">
      <c r="C1138" s="29"/>
      <c r="D1138" s="29"/>
    </row>
    <row r="1139" spans="3:4">
      <c r="C1139" s="29"/>
      <c r="D1139" s="29"/>
    </row>
    <row r="1140" spans="3:4">
      <c r="C1140" s="29"/>
      <c r="D1140" s="29"/>
    </row>
    <row r="1141" spans="3:4">
      <c r="C1141" s="29"/>
      <c r="D1141" s="29"/>
    </row>
    <row r="1142" spans="3:4">
      <c r="C1142" s="29"/>
      <c r="D1142" s="29"/>
    </row>
    <row r="1143" spans="3:4">
      <c r="C1143" s="29"/>
      <c r="D1143" s="29"/>
    </row>
    <row r="1144" spans="3:4">
      <c r="C1144" s="29"/>
      <c r="D1144" s="29"/>
    </row>
    <row r="1145" spans="3:4">
      <c r="C1145" s="29"/>
      <c r="D1145" s="29"/>
    </row>
    <row r="1146" spans="3:4">
      <c r="C1146" s="29"/>
      <c r="D1146" s="29"/>
    </row>
    <row r="1147" spans="3:4">
      <c r="C1147" s="29"/>
      <c r="D1147" s="29"/>
    </row>
    <row r="1148" spans="3:4">
      <c r="C1148" s="29"/>
      <c r="D1148" s="29"/>
    </row>
    <row r="1149" spans="3:4">
      <c r="C1149" s="29"/>
      <c r="D1149" s="29"/>
    </row>
    <row r="1150" spans="3:4">
      <c r="C1150" s="29"/>
      <c r="D1150" s="29"/>
    </row>
    <row r="1151" spans="3:4">
      <c r="C1151" s="29"/>
      <c r="D1151" s="29"/>
    </row>
    <row r="1152" spans="3:4">
      <c r="C1152" s="29"/>
      <c r="D1152" s="29"/>
    </row>
    <row r="1153" spans="3:4">
      <c r="C1153" s="29"/>
      <c r="D1153" s="29"/>
    </row>
    <row r="1154" spans="3:4">
      <c r="C1154" s="29"/>
      <c r="D1154" s="29"/>
    </row>
    <row r="1155" spans="3:4">
      <c r="C1155" s="29"/>
      <c r="D1155" s="29"/>
    </row>
    <row r="1156" spans="3:4">
      <c r="C1156" s="29"/>
      <c r="D1156" s="29"/>
    </row>
    <row r="1157" spans="3:4">
      <c r="C1157" s="29"/>
      <c r="D1157" s="29"/>
    </row>
    <row r="1158" spans="3:4">
      <c r="C1158" s="29"/>
      <c r="D1158" s="29"/>
    </row>
    <row r="1159" spans="3:4">
      <c r="C1159" s="29"/>
      <c r="D1159" s="29"/>
    </row>
    <row r="1160" spans="3:4">
      <c r="C1160" s="29"/>
      <c r="D1160" s="29"/>
    </row>
    <row r="1161" spans="3:4">
      <c r="C1161" s="29"/>
      <c r="D1161" s="29"/>
    </row>
    <row r="1162" spans="3:4">
      <c r="C1162" s="29"/>
      <c r="D1162" s="29"/>
    </row>
    <row r="1163" spans="3:4">
      <c r="C1163" s="29"/>
      <c r="D1163" s="29"/>
    </row>
    <row r="1164" spans="3:4">
      <c r="C1164" s="29"/>
      <c r="D1164" s="29"/>
    </row>
    <row r="1165" spans="3:4">
      <c r="C1165" s="29"/>
      <c r="D1165" s="29"/>
    </row>
    <row r="1166" spans="3:4">
      <c r="C1166" s="29"/>
      <c r="D1166" s="29"/>
    </row>
    <row r="1167" spans="3:4">
      <c r="C1167" s="29"/>
      <c r="D1167" s="29"/>
    </row>
    <row r="1168" spans="3:4">
      <c r="C1168" s="29"/>
      <c r="D1168" s="29"/>
    </row>
    <row r="1169" spans="3:4">
      <c r="C1169" s="29"/>
      <c r="D1169" s="29"/>
    </row>
    <row r="1170" spans="3:4">
      <c r="C1170" s="29"/>
      <c r="D1170" s="29"/>
    </row>
    <row r="1171" spans="3:4">
      <c r="C1171" s="29"/>
      <c r="D1171" s="29"/>
    </row>
    <row r="1172" spans="3:4">
      <c r="C1172" s="29"/>
      <c r="D1172" s="29"/>
    </row>
    <row r="1173" spans="3:4">
      <c r="C1173" s="29"/>
      <c r="D1173" s="29"/>
    </row>
    <row r="1174" spans="3:4">
      <c r="C1174" s="29"/>
      <c r="D1174" s="29"/>
    </row>
    <row r="1175" spans="3:4">
      <c r="C1175" s="29"/>
      <c r="D1175" s="29"/>
    </row>
    <row r="1176" spans="3:4">
      <c r="C1176" s="29"/>
      <c r="D1176" s="29"/>
    </row>
    <row r="1177" spans="3:4">
      <c r="C1177" s="29"/>
      <c r="D1177" s="29"/>
    </row>
    <row r="1178" spans="3:4">
      <c r="C1178" s="29"/>
      <c r="D1178" s="29"/>
    </row>
    <row r="1179" spans="3:4">
      <c r="C1179" s="29"/>
      <c r="D1179" s="29"/>
    </row>
    <row r="1180" spans="3:4">
      <c r="C1180" s="29"/>
      <c r="D1180" s="29"/>
    </row>
    <row r="1181" spans="3:4">
      <c r="C1181" s="29"/>
      <c r="D1181" s="29"/>
    </row>
    <row r="1182" spans="3:4">
      <c r="C1182" s="29"/>
      <c r="D1182" s="29"/>
    </row>
    <row r="1183" spans="3:4">
      <c r="C1183" s="29"/>
      <c r="D1183" s="29"/>
    </row>
    <row r="1184" spans="3:4">
      <c r="C1184" s="29"/>
      <c r="D1184" s="29"/>
    </row>
    <row r="1185" spans="3:4">
      <c r="C1185" s="29"/>
      <c r="D1185" s="29"/>
    </row>
    <row r="1186" spans="3:4">
      <c r="C1186" s="29"/>
      <c r="D1186" s="29"/>
    </row>
    <row r="1187" spans="3:4">
      <c r="C1187" s="29"/>
      <c r="D1187" s="29"/>
    </row>
    <row r="1188" spans="3:4">
      <c r="C1188" s="29"/>
      <c r="D1188" s="29"/>
    </row>
    <row r="1189" spans="3:4">
      <c r="C1189" s="29"/>
      <c r="D1189" s="29"/>
    </row>
    <row r="1190" spans="3:4">
      <c r="C1190" s="29"/>
      <c r="D1190" s="29"/>
    </row>
    <row r="1191" spans="3:4">
      <c r="C1191" s="29"/>
      <c r="D1191" s="29"/>
    </row>
    <row r="1192" spans="3:4">
      <c r="C1192" s="29"/>
      <c r="D1192" s="29"/>
    </row>
    <row r="1193" spans="3:4">
      <c r="C1193" s="29"/>
      <c r="D1193" s="29"/>
    </row>
    <row r="1194" spans="3:4">
      <c r="C1194" s="29"/>
      <c r="D1194" s="29"/>
    </row>
    <row r="1195" spans="3:4">
      <c r="C1195" s="29"/>
      <c r="D1195" s="29"/>
    </row>
    <row r="1196" spans="3:4">
      <c r="C1196" s="29"/>
      <c r="D1196" s="29"/>
    </row>
    <row r="1197" spans="3:4">
      <c r="C1197" s="29"/>
      <c r="D1197" s="29"/>
    </row>
    <row r="1198" spans="3:4">
      <c r="C1198" s="29"/>
      <c r="D1198" s="29"/>
    </row>
    <row r="1199" spans="3:4">
      <c r="C1199" s="29"/>
      <c r="D1199" s="29"/>
    </row>
    <row r="1200" spans="3:4">
      <c r="C1200" s="29"/>
      <c r="D1200" s="29"/>
    </row>
    <row r="1201" spans="3:4">
      <c r="C1201" s="29"/>
      <c r="D1201" s="29"/>
    </row>
    <row r="1202" spans="3:4">
      <c r="C1202" s="29"/>
      <c r="D1202" s="29"/>
    </row>
    <row r="1203" spans="3:4">
      <c r="C1203" s="29"/>
      <c r="D1203" s="29"/>
    </row>
    <row r="1204" spans="3:4">
      <c r="C1204" s="29"/>
      <c r="D1204" s="29"/>
    </row>
    <row r="1205" spans="3:4">
      <c r="C1205" s="29"/>
      <c r="D1205" s="29"/>
    </row>
    <row r="1206" spans="3:4">
      <c r="C1206" s="29"/>
      <c r="D1206" s="29"/>
    </row>
    <row r="1207" spans="3:4">
      <c r="C1207" s="29"/>
      <c r="D1207" s="29"/>
    </row>
    <row r="1208" spans="3:4">
      <c r="C1208" s="29"/>
      <c r="D1208" s="29"/>
    </row>
    <row r="1209" spans="3:4">
      <c r="C1209" s="29"/>
      <c r="D1209" s="29"/>
    </row>
    <row r="1210" spans="3:4">
      <c r="C1210" s="29"/>
      <c r="D1210" s="29"/>
    </row>
    <row r="1211" spans="3:4">
      <c r="C1211" s="29"/>
      <c r="D1211" s="29"/>
    </row>
    <row r="1212" spans="3:4">
      <c r="C1212" s="29"/>
      <c r="D1212" s="29"/>
    </row>
    <row r="1213" spans="3:4">
      <c r="C1213" s="29"/>
      <c r="D1213" s="29"/>
    </row>
    <row r="1214" spans="3:4">
      <c r="C1214" s="29"/>
      <c r="D1214" s="29"/>
    </row>
    <row r="1215" spans="3:4">
      <c r="C1215" s="29"/>
      <c r="D1215" s="29"/>
    </row>
    <row r="1216" spans="3:4">
      <c r="C1216" s="29"/>
      <c r="D1216" s="29"/>
    </row>
    <row r="1217" spans="3:4">
      <c r="C1217" s="29"/>
      <c r="D1217" s="29"/>
    </row>
    <row r="1218" spans="3:4">
      <c r="C1218" s="29"/>
      <c r="D1218" s="29"/>
    </row>
    <row r="1219" spans="3:4">
      <c r="C1219" s="29"/>
      <c r="D1219" s="29"/>
    </row>
    <row r="1220" spans="3:4">
      <c r="C1220" s="29"/>
      <c r="D1220" s="29"/>
    </row>
    <row r="1221" spans="3:4">
      <c r="C1221" s="29"/>
      <c r="D1221" s="29"/>
    </row>
    <row r="1222" spans="3:4">
      <c r="C1222" s="29"/>
      <c r="D1222" s="29"/>
    </row>
    <row r="1223" spans="3:4">
      <c r="C1223" s="29"/>
      <c r="D1223" s="29"/>
    </row>
    <row r="1224" spans="3:4">
      <c r="C1224" s="29"/>
      <c r="D1224" s="29"/>
    </row>
    <row r="1225" spans="3:4">
      <c r="C1225" s="29"/>
      <c r="D1225" s="29"/>
    </row>
    <row r="1226" spans="3:4">
      <c r="C1226" s="29"/>
      <c r="D1226" s="29"/>
    </row>
    <row r="1227" spans="3:4">
      <c r="C1227" s="29"/>
      <c r="D1227" s="29"/>
    </row>
    <row r="1228" spans="3:4">
      <c r="C1228" s="29"/>
      <c r="D1228" s="29"/>
    </row>
    <row r="1229" spans="3:4">
      <c r="C1229" s="29"/>
      <c r="D1229" s="29"/>
    </row>
    <row r="1230" spans="3:4">
      <c r="C1230" s="29"/>
      <c r="D1230" s="29"/>
    </row>
    <row r="1231" spans="3:4">
      <c r="C1231" s="29"/>
      <c r="D1231" s="29"/>
    </row>
    <row r="1232" spans="3:4">
      <c r="C1232" s="29"/>
      <c r="D1232" s="29"/>
    </row>
    <row r="1233" spans="3:4">
      <c r="C1233" s="29"/>
      <c r="D1233" s="29"/>
    </row>
    <row r="1234" spans="3:4">
      <c r="C1234" s="29"/>
      <c r="D1234" s="29"/>
    </row>
    <row r="1235" spans="3:4">
      <c r="C1235" s="29"/>
      <c r="D1235" s="29"/>
    </row>
    <row r="1236" spans="3:4">
      <c r="C1236" s="29"/>
      <c r="D1236" s="29"/>
    </row>
    <row r="1237" spans="3:4">
      <c r="C1237" s="29"/>
      <c r="D1237" s="29"/>
    </row>
    <row r="1238" spans="3:4">
      <c r="C1238" s="29"/>
      <c r="D1238" s="29"/>
    </row>
    <row r="1239" spans="3:4">
      <c r="C1239" s="29"/>
      <c r="D1239" s="29"/>
    </row>
    <row r="1240" spans="3:4">
      <c r="C1240" s="29"/>
      <c r="D1240" s="29"/>
    </row>
    <row r="1241" spans="3:4">
      <c r="C1241" s="29"/>
      <c r="D1241" s="29"/>
    </row>
    <row r="1242" spans="3:4">
      <c r="C1242" s="29"/>
      <c r="D1242" s="29"/>
    </row>
    <row r="1243" spans="3:4">
      <c r="C1243" s="29"/>
      <c r="D1243" s="29"/>
    </row>
    <row r="1244" spans="3:4">
      <c r="C1244" s="29"/>
      <c r="D1244" s="29"/>
    </row>
    <row r="1245" spans="3:4">
      <c r="C1245" s="29"/>
      <c r="D1245" s="29"/>
    </row>
    <row r="1246" spans="3:4">
      <c r="C1246" s="29"/>
      <c r="D1246" s="29"/>
    </row>
    <row r="1247" spans="3:4">
      <c r="C1247" s="29"/>
      <c r="D1247" s="29"/>
    </row>
    <row r="1248" spans="3:4">
      <c r="C1248" s="29"/>
      <c r="D1248" s="29"/>
    </row>
    <row r="1249" spans="3:4">
      <c r="C1249" s="29"/>
      <c r="D1249" s="29"/>
    </row>
    <row r="1250" spans="3:4">
      <c r="C1250" s="29"/>
      <c r="D1250" s="29"/>
    </row>
    <row r="1251" spans="3:4">
      <c r="C1251" s="29"/>
      <c r="D1251" s="29"/>
    </row>
    <row r="1252" spans="3:4">
      <c r="C1252" s="29"/>
      <c r="D1252" s="29"/>
    </row>
    <row r="1253" spans="3:4">
      <c r="C1253" s="29"/>
      <c r="D1253" s="29"/>
    </row>
    <row r="1254" spans="3:4">
      <c r="C1254" s="29"/>
      <c r="D1254" s="29"/>
    </row>
    <row r="1255" spans="3:4">
      <c r="C1255" s="29"/>
      <c r="D1255" s="29"/>
    </row>
    <row r="1256" spans="3:4">
      <c r="C1256" s="29"/>
      <c r="D1256" s="29"/>
    </row>
    <row r="1257" spans="3:4">
      <c r="C1257" s="29"/>
      <c r="D1257" s="29"/>
    </row>
    <row r="1258" spans="3:4">
      <c r="C1258" s="29"/>
      <c r="D1258" s="29"/>
    </row>
    <row r="1259" spans="3:4">
      <c r="C1259" s="29"/>
      <c r="D1259" s="29"/>
    </row>
    <row r="1260" spans="3:4">
      <c r="C1260" s="29"/>
      <c r="D1260" s="29"/>
    </row>
    <row r="1261" spans="3:4">
      <c r="C1261" s="29"/>
      <c r="D1261" s="29"/>
    </row>
    <row r="1262" spans="3:4">
      <c r="C1262" s="29"/>
      <c r="D1262" s="29"/>
    </row>
    <row r="1263" spans="3:4">
      <c r="C1263" s="29"/>
      <c r="D1263" s="29"/>
    </row>
    <row r="1264" spans="3:4">
      <c r="C1264" s="29"/>
      <c r="D1264" s="29"/>
    </row>
    <row r="1265" spans="3:4">
      <c r="C1265" s="29"/>
      <c r="D1265" s="29"/>
    </row>
    <row r="1266" spans="3:4">
      <c r="C1266" s="29"/>
      <c r="D1266" s="29"/>
    </row>
    <row r="1267" spans="3:4">
      <c r="C1267" s="29"/>
      <c r="D1267" s="29"/>
    </row>
    <row r="1268" spans="3:4">
      <c r="C1268" s="29"/>
      <c r="D1268" s="29"/>
    </row>
    <row r="1269" spans="3:4">
      <c r="C1269" s="29"/>
      <c r="D1269" s="29"/>
    </row>
    <row r="1270" spans="3:4">
      <c r="C1270" s="29"/>
      <c r="D1270" s="29"/>
    </row>
    <row r="1271" spans="3:4">
      <c r="C1271" s="29"/>
      <c r="D1271" s="29"/>
    </row>
    <row r="1272" spans="3:4">
      <c r="C1272" s="29"/>
      <c r="D1272" s="29"/>
    </row>
    <row r="1273" spans="3:4">
      <c r="C1273" s="29"/>
      <c r="D1273" s="29"/>
    </row>
    <row r="1274" spans="3:4">
      <c r="C1274" s="29"/>
      <c r="D1274" s="29"/>
    </row>
    <row r="1275" spans="3:4">
      <c r="C1275" s="29"/>
      <c r="D1275" s="29"/>
    </row>
    <row r="1276" spans="3:4">
      <c r="C1276" s="29"/>
      <c r="D1276" s="29"/>
    </row>
    <row r="1277" spans="3:4">
      <c r="C1277" s="29"/>
      <c r="D1277" s="29"/>
    </row>
    <row r="1278" spans="3:4">
      <c r="C1278" s="29"/>
      <c r="D1278" s="29"/>
    </row>
    <row r="1279" spans="3:4">
      <c r="C1279" s="29"/>
      <c r="D1279" s="29"/>
    </row>
    <row r="1280" spans="3:4">
      <c r="C1280" s="29"/>
      <c r="D1280" s="29"/>
    </row>
    <row r="1281" spans="3:4">
      <c r="C1281" s="29"/>
      <c r="D1281" s="29"/>
    </row>
    <row r="1282" spans="3:4">
      <c r="C1282" s="29"/>
      <c r="D1282" s="29"/>
    </row>
    <row r="1283" spans="3:4">
      <c r="C1283" s="29"/>
      <c r="D1283" s="29"/>
    </row>
    <row r="1284" spans="3:4">
      <c r="C1284" s="29"/>
      <c r="D1284" s="29"/>
    </row>
    <row r="1285" spans="3:4">
      <c r="C1285" s="29"/>
      <c r="D1285" s="29"/>
    </row>
    <row r="1286" spans="3:4">
      <c r="C1286" s="29"/>
      <c r="D1286" s="29"/>
    </row>
    <row r="1287" spans="3:4">
      <c r="C1287" s="29"/>
      <c r="D1287" s="29"/>
    </row>
    <row r="1288" spans="3:4">
      <c r="C1288" s="29"/>
      <c r="D1288" s="29"/>
    </row>
    <row r="1289" spans="3:4">
      <c r="C1289" s="29"/>
      <c r="D1289" s="29"/>
    </row>
    <row r="1290" spans="3:4">
      <c r="C1290" s="29"/>
      <c r="D1290" s="29"/>
    </row>
    <row r="1291" spans="3:4">
      <c r="C1291" s="29"/>
      <c r="D1291" s="29"/>
    </row>
    <row r="1292" spans="3:4">
      <c r="C1292" s="29"/>
      <c r="D1292" s="29"/>
    </row>
    <row r="1293" spans="3:4">
      <c r="C1293" s="29"/>
      <c r="D1293" s="29"/>
    </row>
    <row r="1294" spans="3:4">
      <c r="C1294" s="29"/>
      <c r="D1294" s="29"/>
    </row>
    <row r="1295" spans="3:4">
      <c r="C1295" s="29"/>
      <c r="D1295" s="29"/>
    </row>
    <row r="1296" spans="3:4">
      <c r="C1296" s="29"/>
      <c r="D1296" s="29"/>
    </row>
    <row r="1297" spans="3:4">
      <c r="C1297" s="29"/>
      <c r="D1297" s="29"/>
    </row>
    <row r="1298" spans="3:4">
      <c r="C1298" s="29"/>
      <c r="D1298" s="29"/>
    </row>
    <row r="1299" spans="3:4">
      <c r="C1299" s="29"/>
      <c r="D1299" s="29"/>
    </row>
    <row r="1300" spans="3:4">
      <c r="C1300" s="29"/>
      <c r="D1300" s="29"/>
    </row>
    <row r="1301" spans="3:4">
      <c r="C1301" s="29"/>
      <c r="D1301" s="29"/>
    </row>
    <row r="1302" spans="3:4">
      <c r="C1302" s="29"/>
      <c r="D1302" s="29"/>
    </row>
    <row r="1303" spans="3:4">
      <c r="C1303" s="29"/>
      <c r="D1303" s="29"/>
    </row>
    <row r="1304" spans="3:4">
      <c r="C1304" s="29"/>
      <c r="D1304" s="29"/>
    </row>
    <row r="1305" spans="3:4">
      <c r="C1305" s="29"/>
      <c r="D1305" s="29"/>
    </row>
    <row r="1306" spans="3:4">
      <c r="C1306" s="29"/>
      <c r="D1306" s="29"/>
    </row>
    <row r="1307" spans="3:4">
      <c r="C1307" s="29"/>
      <c r="D1307" s="29"/>
    </row>
    <row r="1308" spans="3:4">
      <c r="C1308" s="29"/>
      <c r="D1308" s="29"/>
    </row>
    <row r="1309" spans="3:4">
      <c r="C1309" s="29"/>
      <c r="D1309" s="29"/>
    </row>
    <row r="1310" spans="3:4">
      <c r="C1310" s="29"/>
      <c r="D1310" s="29"/>
    </row>
    <row r="1311" spans="3:4">
      <c r="C1311" s="29"/>
      <c r="D1311" s="29"/>
    </row>
    <row r="1312" spans="3:4">
      <c r="C1312" s="29"/>
      <c r="D1312" s="29"/>
    </row>
    <row r="1313" spans="3:4">
      <c r="C1313" s="29"/>
      <c r="D1313" s="29"/>
    </row>
    <row r="1314" spans="3:4">
      <c r="C1314" s="29"/>
      <c r="D1314" s="29"/>
    </row>
    <row r="1315" spans="3:4">
      <c r="C1315" s="29"/>
      <c r="D1315" s="29"/>
    </row>
    <row r="1316" spans="3:4">
      <c r="C1316" s="29"/>
      <c r="D1316" s="29"/>
    </row>
    <row r="1317" spans="3:4">
      <c r="C1317" s="29"/>
      <c r="D1317" s="29"/>
    </row>
    <row r="1318" spans="3:4">
      <c r="C1318" s="29"/>
      <c r="D1318" s="29"/>
    </row>
    <row r="1319" spans="3:4">
      <c r="C1319" s="29"/>
      <c r="D1319" s="29"/>
    </row>
    <row r="1320" spans="3:4">
      <c r="C1320" s="29"/>
      <c r="D1320" s="29"/>
    </row>
    <row r="1321" spans="3:4">
      <c r="C1321" s="29"/>
      <c r="D1321" s="29"/>
    </row>
    <row r="1322" spans="3:4">
      <c r="C1322" s="29"/>
      <c r="D1322" s="29"/>
    </row>
    <row r="1323" spans="3:4">
      <c r="C1323" s="29"/>
      <c r="D1323" s="29"/>
    </row>
    <row r="1324" spans="3:4">
      <c r="C1324" s="29"/>
      <c r="D1324" s="29"/>
    </row>
    <row r="1325" spans="3:4">
      <c r="C1325" s="29"/>
      <c r="D1325" s="29"/>
    </row>
    <row r="1326" spans="3:4">
      <c r="C1326" s="29"/>
      <c r="D1326" s="29"/>
    </row>
    <row r="1327" spans="3:4">
      <c r="C1327" s="29"/>
      <c r="D1327" s="29"/>
    </row>
    <row r="1328" spans="3:4">
      <c r="C1328" s="29"/>
      <c r="D1328" s="29"/>
    </row>
    <row r="1329" spans="3:4">
      <c r="C1329" s="29"/>
      <c r="D1329" s="29"/>
    </row>
    <row r="1330" spans="3:4">
      <c r="C1330" s="29"/>
      <c r="D1330" s="29"/>
    </row>
    <row r="1331" spans="3:4">
      <c r="C1331" s="29"/>
      <c r="D1331" s="29"/>
    </row>
    <row r="1332" spans="3:4">
      <c r="C1332" s="29"/>
      <c r="D1332" s="29"/>
    </row>
    <row r="1333" spans="3:4">
      <c r="C1333" s="29"/>
      <c r="D1333" s="29"/>
    </row>
    <row r="1334" spans="3:4">
      <c r="C1334" s="29"/>
      <c r="D1334" s="29"/>
    </row>
    <row r="1335" spans="3:4">
      <c r="C1335" s="29"/>
      <c r="D1335" s="29"/>
    </row>
    <row r="1336" spans="3:4">
      <c r="C1336" s="29"/>
      <c r="D1336" s="29"/>
    </row>
    <row r="1337" spans="3:4">
      <c r="C1337" s="29"/>
      <c r="D1337" s="29"/>
    </row>
    <row r="1338" spans="3:4">
      <c r="C1338" s="29"/>
      <c r="D1338" s="29"/>
    </row>
    <row r="1339" spans="3:4">
      <c r="C1339" s="29"/>
      <c r="D1339" s="29"/>
    </row>
    <row r="1340" spans="3:4">
      <c r="C1340" s="29"/>
      <c r="D1340" s="29"/>
    </row>
    <row r="1341" spans="3:4">
      <c r="C1341" s="29"/>
      <c r="D1341" s="29"/>
    </row>
    <row r="1342" spans="3:4">
      <c r="C1342" s="29"/>
      <c r="D1342" s="29"/>
    </row>
    <row r="1343" spans="3:4">
      <c r="C1343" s="29"/>
      <c r="D1343" s="29"/>
    </row>
    <row r="1344" spans="3:4">
      <c r="C1344" s="29"/>
      <c r="D1344" s="29"/>
    </row>
    <row r="1345" spans="3:4">
      <c r="C1345" s="29"/>
      <c r="D1345" s="29"/>
    </row>
    <row r="1346" spans="3:4">
      <c r="C1346" s="29"/>
      <c r="D1346" s="29"/>
    </row>
    <row r="1347" spans="3:4">
      <c r="C1347" s="29"/>
      <c r="D1347" s="29"/>
    </row>
    <row r="1348" spans="3:4">
      <c r="C1348" s="29"/>
      <c r="D1348" s="29"/>
    </row>
    <row r="1349" spans="3:4">
      <c r="C1349" s="29"/>
      <c r="D1349" s="29"/>
    </row>
    <row r="1350" spans="3:4">
      <c r="C1350" s="29"/>
      <c r="D1350" s="29"/>
    </row>
    <row r="1351" spans="3:4">
      <c r="C1351" s="29"/>
      <c r="D1351" s="29"/>
    </row>
    <row r="1352" spans="3:4">
      <c r="C1352" s="29"/>
      <c r="D1352" s="29"/>
    </row>
    <row r="1353" spans="3:4">
      <c r="C1353" s="29"/>
      <c r="D1353" s="29"/>
    </row>
    <row r="1354" spans="3:4">
      <c r="C1354" s="29"/>
      <c r="D1354" s="29"/>
    </row>
    <row r="1355" spans="3:4">
      <c r="C1355" s="29"/>
      <c r="D1355" s="29"/>
    </row>
    <row r="1356" spans="3:4">
      <c r="C1356" s="29"/>
      <c r="D1356" s="29"/>
    </row>
    <row r="1357" spans="3:4">
      <c r="C1357" s="29"/>
      <c r="D1357" s="29"/>
    </row>
    <row r="1358" spans="3:4">
      <c r="C1358" s="29"/>
      <c r="D1358" s="29"/>
    </row>
    <row r="1359" spans="3:4">
      <c r="C1359" s="29"/>
      <c r="D1359" s="29"/>
    </row>
    <row r="1360" spans="3:4">
      <c r="C1360" s="29"/>
      <c r="D1360" s="29"/>
    </row>
    <row r="1361" spans="3:4">
      <c r="C1361" s="29"/>
      <c r="D1361" s="29"/>
    </row>
    <row r="1362" spans="3:4">
      <c r="C1362" s="29"/>
      <c r="D1362" s="29"/>
    </row>
    <row r="1363" spans="3:4">
      <c r="C1363" s="29"/>
      <c r="D1363" s="29"/>
    </row>
    <row r="1364" spans="3:4">
      <c r="C1364" s="29"/>
      <c r="D1364" s="29"/>
    </row>
    <row r="1365" spans="3:4">
      <c r="C1365" s="29"/>
      <c r="D1365" s="29"/>
    </row>
    <row r="1366" spans="3:4">
      <c r="C1366" s="29"/>
      <c r="D1366" s="29"/>
    </row>
    <row r="1367" spans="3:4">
      <c r="C1367" s="29"/>
      <c r="D1367" s="29"/>
    </row>
    <row r="1368" spans="3:4">
      <c r="C1368" s="29"/>
      <c r="D1368" s="29"/>
    </row>
    <row r="1369" spans="3:4">
      <c r="C1369" s="29"/>
      <c r="D1369" s="29"/>
    </row>
    <row r="1370" spans="3:4">
      <c r="C1370" s="29"/>
      <c r="D1370" s="29"/>
    </row>
    <row r="1371" spans="3:4">
      <c r="C1371" s="29"/>
      <c r="D1371" s="29"/>
    </row>
    <row r="1372" spans="3:4">
      <c r="C1372" s="29"/>
      <c r="D1372" s="29"/>
    </row>
    <row r="1373" spans="3:4">
      <c r="C1373" s="29"/>
      <c r="D1373" s="29"/>
    </row>
    <row r="1374" spans="3:4">
      <c r="C1374" s="29"/>
      <c r="D1374" s="29"/>
    </row>
    <row r="1375" spans="3:4">
      <c r="C1375" s="29"/>
      <c r="D1375" s="29"/>
    </row>
    <row r="1376" spans="3:4">
      <c r="C1376" s="29"/>
      <c r="D1376" s="29"/>
    </row>
    <row r="1377" spans="3:4">
      <c r="C1377" s="29"/>
      <c r="D1377" s="29"/>
    </row>
    <row r="1378" spans="3:4">
      <c r="C1378" s="29"/>
      <c r="D1378" s="29"/>
    </row>
    <row r="1379" spans="3:4">
      <c r="C1379" s="29"/>
      <c r="D1379" s="29"/>
    </row>
    <row r="1380" spans="3:4">
      <c r="C1380" s="29"/>
      <c r="D1380" s="29"/>
    </row>
    <row r="1381" spans="3:4">
      <c r="C1381" s="29"/>
      <c r="D1381" s="29"/>
    </row>
    <row r="1382" spans="3:4">
      <c r="C1382" s="29"/>
      <c r="D1382" s="29"/>
    </row>
    <row r="1383" spans="3:4">
      <c r="C1383" s="29"/>
      <c r="D1383" s="29"/>
    </row>
    <row r="1384" spans="3:4">
      <c r="C1384" s="29"/>
      <c r="D1384" s="29"/>
    </row>
    <row r="1385" spans="3:4">
      <c r="C1385" s="29"/>
      <c r="D1385" s="29"/>
    </row>
    <row r="1386" spans="3:4">
      <c r="C1386" s="29"/>
      <c r="D1386" s="29"/>
    </row>
    <row r="1387" spans="3:4">
      <c r="C1387" s="29"/>
      <c r="D1387" s="29"/>
    </row>
    <row r="1388" spans="3:4">
      <c r="C1388" s="29"/>
      <c r="D1388" s="29"/>
    </row>
    <row r="1389" spans="3:4">
      <c r="C1389" s="29"/>
      <c r="D1389" s="29"/>
    </row>
    <row r="1390" spans="3:4">
      <c r="C1390" s="29"/>
      <c r="D1390" s="29"/>
    </row>
    <row r="1391" spans="3:4">
      <c r="C1391" s="29"/>
      <c r="D1391" s="29"/>
    </row>
    <row r="1392" spans="3:4">
      <c r="C1392" s="29"/>
      <c r="D1392" s="29"/>
    </row>
    <row r="1393" spans="3:4">
      <c r="C1393" s="29"/>
      <c r="D1393" s="29"/>
    </row>
    <row r="1394" spans="3:4">
      <c r="C1394" s="29"/>
      <c r="D1394" s="29"/>
    </row>
    <row r="1395" spans="3:4">
      <c r="C1395" s="29"/>
      <c r="D1395" s="29"/>
    </row>
    <row r="1396" spans="3:4">
      <c r="C1396" s="29"/>
      <c r="D1396" s="29"/>
    </row>
    <row r="1397" spans="3:4">
      <c r="C1397" s="29"/>
      <c r="D1397" s="29"/>
    </row>
    <row r="1398" spans="3:4">
      <c r="C1398" s="29"/>
      <c r="D1398" s="29"/>
    </row>
    <row r="1399" spans="3:4">
      <c r="C1399" s="29"/>
      <c r="D1399" s="29"/>
    </row>
    <row r="1400" spans="3:4">
      <c r="C1400" s="29"/>
      <c r="D1400" s="29"/>
    </row>
    <row r="1401" spans="3:4">
      <c r="C1401" s="29"/>
      <c r="D1401" s="29"/>
    </row>
    <row r="1402" spans="3:4">
      <c r="C1402" s="29"/>
      <c r="D1402" s="29"/>
    </row>
    <row r="1403" spans="3:4">
      <c r="C1403" s="29"/>
      <c r="D1403" s="29"/>
    </row>
    <row r="1404" spans="3:4">
      <c r="C1404" s="29"/>
      <c r="D1404" s="29"/>
    </row>
    <row r="1405" spans="3:4">
      <c r="C1405" s="29"/>
      <c r="D1405" s="29"/>
    </row>
    <row r="1406" spans="3:4">
      <c r="C1406" s="29"/>
      <c r="D1406" s="29"/>
    </row>
    <row r="1407" spans="3:4">
      <c r="C1407" s="29"/>
      <c r="D1407" s="29"/>
    </row>
    <row r="1408" spans="3:4">
      <c r="C1408" s="29"/>
      <c r="D1408" s="29"/>
    </row>
    <row r="1409" spans="3:4">
      <c r="C1409" s="29"/>
      <c r="D1409" s="29"/>
    </row>
    <row r="1410" spans="3:4">
      <c r="C1410" s="29"/>
      <c r="D1410" s="29"/>
    </row>
    <row r="1411" spans="3:4">
      <c r="C1411" s="29"/>
      <c r="D1411" s="29"/>
    </row>
    <row r="1412" spans="3:4">
      <c r="C1412" s="29"/>
      <c r="D1412" s="29"/>
    </row>
    <row r="1413" spans="3:4">
      <c r="C1413" s="29"/>
      <c r="D1413" s="29"/>
    </row>
    <row r="1414" spans="3:4">
      <c r="C1414" s="29"/>
      <c r="D1414" s="29"/>
    </row>
    <row r="1415" spans="3:4">
      <c r="C1415" s="29"/>
      <c r="D1415" s="29"/>
    </row>
    <row r="1416" spans="3:4">
      <c r="C1416" s="29"/>
      <c r="D1416" s="29"/>
    </row>
    <row r="1417" spans="3:4">
      <c r="C1417" s="29"/>
      <c r="D1417" s="29"/>
    </row>
    <row r="1418" spans="3:4">
      <c r="C1418" s="29"/>
      <c r="D1418" s="29"/>
    </row>
    <row r="1419" spans="3:4">
      <c r="C1419" s="29"/>
      <c r="D1419" s="29"/>
    </row>
    <row r="1420" spans="3:4">
      <c r="C1420" s="29"/>
      <c r="D1420" s="29"/>
    </row>
    <row r="1421" spans="3:4">
      <c r="C1421" s="29"/>
      <c r="D1421" s="29"/>
    </row>
    <row r="1422" spans="3:4">
      <c r="C1422" s="29"/>
      <c r="D1422" s="29"/>
    </row>
    <row r="1423" spans="3:4">
      <c r="C1423" s="29"/>
      <c r="D1423" s="29"/>
    </row>
    <row r="1424" spans="3:4">
      <c r="C1424" s="29"/>
      <c r="D1424" s="29"/>
    </row>
    <row r="1425" spans="3:4">
      <c r="C1425" s="29"/>
      <c r="D1425" s="29"/>
    </row>
    <row r="1426" spans="3:4">
      <c r="C1426" s="29"/>
      <c r="D1426" s="29"/>
    </row>
    <row r="1427" spans="3:4">
      <c r="C1427" s="29"/>
      <c r="D1427" s="29"/>
    </row>
    <row r="1428" spans="3:4">
      <c r="C1428" s="29"/>
      <c r="D1428" s="29"/>
    </row>
    <row r="1429" spans="3:4">
      <c r="C1429" s="29"/>
      <c r="D1429" s="29"/>
    </row>
    <row r="1430" spans="3:4">
      <c r="C1430" s="29"/>
      <c r="D1430" s="29"/>
    </row>
    <row r="1431" spans="3:4">
      <c r="C1431" s="29"/>
      <c r="D1431" s="29"/>
    </row>
    <row r="1432" spans="3:4">
      <c r="C1432" s="29"/>
      <c r="D1432" s="29"/>
    </row>
    <row r="1433" spans="3:4">
      <c r="C1433" s="29"/>
      <c r="D1433" s="29"/>
    </row>
    <row r="1434" spans="3:4">
      <c r="C1434" s="29"/>
      <c r="D1434" s="29"/>
    </row>
    <row r="1435" spans="3:4">
      <c r="C1435" s="29"/>
      <c r="D1435" s="29"/>
    </row>
    <row r="1436" spans="3:4">
      <c r="C1436" s="29"/>
      <c r="D1436" s="29"/>
    </row>
    <row r="1437" spans="3:4">
      <c r="C1437" s="29"/>
      <c r="D1437" s="29"/>
    </row>
    <row r="1438" spans="3:4">
      <c r="C1438" s="29"/>
      <c r="D1438" s="29"/>
    </row>
    <row r="1439" spans="3:4">
      <c r="C1439" s="29"/>
      <c r="D1439" s="29"/>
    </row>
    <row r="1440" spans="3:4">
      <c r="C1440" s="29"/>
      <c r="D1440" s="29"/>
    </row>
    <row r="1441" spans="3:4">
      <c r="C1441" s="29"/>
      <c r="D1441" s="29"/>
    </row>
    <row r="1442" spans="3:4">
      <c r="C1442" s="29"/>
      <c r="D1442" s="29"/>
    </row>
    <row r="1443" spans="3:4">
      <c r="C1443" s="29"/>
      <c r="D1443" s="29"/>
    </row>
    <row r="1444" spans="3:4">
      <c r="C1444" s="29"/>
      <c r="D1444" s="29"/>
    </row>
    <row r="1445" spans="3:4">
      <c r="C1445" s="29"/>
      <c r="D1445" s="29"/>
    </row>
    <row r="1446" spans="3:4">
      <c r="C1446" s="29"/>
      <c r="D1446" s="29"/>
    </row>
    <row r="1447" spans="3:4">
      <c r="C1447" s="29"/>
      <c r="D1447" s="29"/>
    </row>
    <row r="1448" spans="3:4">
      <c r="C1448" s="29"/>
      <c r="D1448" s="29"/>
    </row>
    <row r="1449" spans="3:4">
      <c r="C1449" s="29"/>
      <c r="D1449" s="29"/>
    </row>
    <row r="1450" spans="3:4">
      <c r="C1450" s="29"/>
      <c r="D1450" s="29"/>
    </row>
    <row r="1451" spans="3:4">
      <c r="C1451" s="29"/>
      <c r="D1451" s="29"/>
    </row>
    <row r="1452" spans="3:4">
      <c r="C1452" s="29"/>
      <c r="D1452" s="29"/>
    </row>
    <row r="1453" spans="3:4">
      <c r="C1453" s="29"/>
      <c r="D1453" s="29"/>
    </row>
    <row r="1454" spans="3:4">
      <c r="C1454" s="29"/>
      <c r="D1454" s="29"/>
    </row>
    <row r="1455" spans="3:4">
      <c r="C1455" s="29"/>
      <c r="D1455" s="29"/>
    </row>
    <row r="1456" spans="3:4">
      <c r="C1456" s="29"/>
      <c r="D1456" s="29"/>
    </row>
    <row r="1457" spans="3:4">
      <c r="C1457" s="29"/>
      <c r="D1457" s="29"/>
    </row>
    <row r="1458" spans="3:4">
      <c r="C1458" s="29"/>
      <c r="D1458" s="29"/>
    </row>
    <row r="1459" spans="3:4">
      <c r="C1459" s="29"/>
      <c r="D1459" s="29"/>
    </row>
    <row r="1460" spans="3:4">
      <c r="C1460" s="29"/>
      <c r="D1460" s="29"/>
    </row>
    <row r="1461" spans="3:4">
      <c r="C1461" s="29"/>
      <c r="D1461" s="29"/>
    </row>
    <row r="1462" spans="3:4">
      <c r="C1462" s="29"/>
      <c r="D1462" s="29"/>
    </row>
    <row r="1463" spans="3:4">
      <c r="C1463" s="29"/>
      <c r="D1463" s="29"/>
    </row>
    <row r="1464" spans="3:4">
      <c r="C1464" s="29"/>
      <c r="D1464" s="29"/>
    </row>
    <row r="1465" spans="3:4">
      <c r="C1465" s="29"/>
      <c r="D1465" s="29"/>
    </row>
    <row r="1466" spans="3:4">
      <c r="C1466" s="29"/>
      <c r="D1466" s="29"/>
    </row>
    <row r="1467" spans="3:4">
      <c r="C1467" s="29"/>
      <c r="D1467" s="29"/>
    </row>
    <row r="1468" spans="3:4">
      <c r="C1468" s="29"/>
      <c r="D1468" s="29"/>
    </row>
    <row r="1469" spans="3:4">
      <c r="C1469" s="29"/>
      <c r="D1469" s="29"/>
    </row>
    <row r="1470" spans="3:4">
      <c r="C1470" s="29"/>
      <c r="D1470" s="29"/>
    </row>
    <row r="1471" spans="3:4">
      <c r="C1471" s="29"/>
      <c r="D1471" s="29"/>
    </row>
    <row r="1472" spans="3:4">
      <c r="C1472" s="29"/>
      <c r="D1472" s="29"/>
    </row>
    <row r="1473" spans="3:4">
      <c r="C1473" s="29"/>
      <c r="D1473" s="29"/>
    </row>
    <row r="1474" spans="3:4">
      <c r="C1474" s="29"/>
      <c r="D1474" s="29"/>
    </row>
    <row r="1475" spans="3:4">
      <c r="C1475" s="29"/>
      <c r="D1475" s="29"/>
    </row>
    <row r="1476" spans="3:4">
      <c r="C1476" s="29"/>
      <c r="D1476" s="29"/>
    </row>
    <row r="1477" spans="3:4">
      <c r="C1477" s="29"/>
      <c r="D1477" s="29"/>
    </row>
    <row r="1478" spans="3:4">
      <c r="C1478" s="29"/>
      <c r="D1478" s="29"/>
    </row>
    <row r="1479" spans="3:4">
      <c r="C1479" s="29"/>
      <c r="D1479" s="29"/>
    </row>
    <row r="1480" spans="3:4">
      <c r="C1480" s="29"/>
      <c r="D1480" s="29"/>
    </row>
    <row r="1481" spans="3:4">
      <c r="C1481" s="29"/>
      <c r="D1481" s="29"/>
    </row>
    <row r="1482" spans="3:4">
      <c r="C1482" s="29"/>
      <c r="D1482" s="29"/>
    </row>
    <row r="1483" spans="3:4">
      <c r="C1483" s="29"/>
      <c r="D1483" s="29"/>
    </row>
    <row r="1484" spans="3:4">
      <c r="C1484" s="29"/>
      <c r="D1484" s="29"/>
    </row>
    <row r="1485" spans="3:4">
      <c r="C1485" s="29"/>
      <c r="D1485" s="29"/>
    </row>
    <row r="1486" spans="3:4">
      <c r="C1486" s="29"/>
      <c r="D1486" s="29"/>
    </row>
    <row r="1487" spans="3:4">
      <c r="C1487" s="29"/>
      <c r="D1487" s="29"/>
    </row>
    <row r="1488" spans="3:4">
      <c r="C1488" s="29"/>
      <c r="D1488" s="29"/>
    </row>
    <row r="1489" spans="3:4">
      <c r="C1489" s="29"/>
      <c r="D1489" s="29"/>
    </row>
    <row r="1490" spans="3:4">
      <c r="C1490" s="29"/>
      <c r="D1490" s="29"/>
    </row>
    <row r="1491" spans="3:4">
      <c r="C1491" s="29"/>
      <c r="D1491" s="29"/>
    </row>
    <row r="1492" spans="3:4">
      <c r="C1492" s="29"/>
      <c r="D1492" s="29"/>
    </row>
    <row r="1493" spans="3:4">
      <c r="C1493" s="29"/>
      <c r="D1493" s="29"/>
    </row>
    <row r="1494" spans="3:4">
      <c r="C1494" s="29"/>
      <c r="D1494" s="29"/>
    </row>
    <row r="1495" spans="3:4">
      <c r="C1495" s="29"/>
      <c r="D1495" s="29"/>
    </row>
    <row r="1496" spans="3:4">
      <c r="C1496" s="29"/>
      <c r="D1496" s="29"/>
    </row>
    <row r="1497" spans="3:4">
      <c r="C1497" s="29"/>
      <c r="D1497" s="29"/>
    </row>
    <row r="1498" spans="3:4">
      <c r="C1498" s="29"/>
      <c r="D1498" s="29"/>
    </row>
    <row r="1499" spans="3:4">
      <c r="C1499" s="29"/>
      <c r="D1499" s="29"/>
    </row>
    <row r="1500" spans="3:4">
      <c r="C1500" s="29"/>
      <c r="D1500" s="29"/>
    </row>
    <row r="1501" spans="3:4">
      <c r="C1501" s="29"/>
      <c r="D1501" s="29"/>
    </row>
    <row r="1502" spans="3:4">
      <c r="C1502" s="29"/>
      <c r="D1502" s="29"/>
    </row>
    <row r="1503" spans="3:4">
      <c r="C1503" s="29"/>
      <c r="D1503" s="29"/>
    </row>
    <row r="1504" spans="3:4">
      <c r="C1504" s="29"/>
      <c r="D1504" s="29"/>
    </row>
    <row r="1505" spans="3:4">
      <c r="C1505" s="29"/>
      <c r="D1505" s="29"/>
    </row>
    <row r="1506" spans="3:4">
      <c r="C1506" s="29"/>
      <c r="D1506" s="29"/>
    </row>
    <row r="1507" spans="3:4">
      <c r="C1507" s="29"/>
      <c r="D1507" s="29"/>
    </row>
    <row r="1508" spans="3:4">
      <c r="C1508" s="29"/>
      <c r="D1508" s="29"/>
    </row>
    <row r="1509" spans="3:4">
      <c r="C1509" s="29"/>
      <c r="D1509" s="29"/>
    </row>
    <row r="1510" spans="3:4">
      <c r="C1510" s="29"/>
      <c r="D1510" s="29"/>
    </row>
    <row r="1511" spans="3:4">
      <c r="C1511" s="29"/>
      <c r="D1511" s="29"/>
    </row>
    <row r="1512" spans="3:4">
      <c r="C1512" s="29"/>
      <c r="D1512" s="29"/>
    </row>
    <row r="1513" spans="3:4">
      <c r="C1513" s="29"/>
      <c r="D1513" s="29"/>
    </row>
    <row r="1514" spans="3:4">
      <c r="C1514" s="29"/>
      <c r="D1514" s="29"/>
    </row>
    <row r="1515" spans="3:4">
      <c r="C1515" s="29"/>
      <c r="D1515" s="29"/>
    </row>
    <row r="1516" spans="3:4">
      <c r="C1516" s="29"/>
      <c r="D1516" s="29"/>
    </row>
    <row r="1517" spans="3:4">
      <c r="C1517" s="29"/>
      <c r="D1517" s="29"/>
    </row>
    <row r="1518" spans="3:4">
      <c r="C1518" s="29"/>
      <c r="D1518" s="29"/>
    </row>
    <row r="1519" spans="3:4">
      <c r="C1519" s="29"/>
      <c r="D1519" s="29"/>
    </row>
    <row r="1520" spans="3:4">
      <c r="C1520" s="29"/>
      <c r="D1520" s="29"/>
    </row>
    <row r="1521" spans="3:4">
      <c r="C1521" s="29"/>
      <c r="D1521" s="29"/>
    </row>
    <row r="1522" spans="3:4">
      <c r="C1522" s="29"/>
      <c r="D1522" s="29"/>
    </row>
    <row r="1523" spans="3:4">
      <c r="C1523" s="29"/>
      <c r="D1523" s="29"/>
    </row>
    <row r="1524" spans="3:4">
      <c r="C1524" s="29"/>
      <c r="D1524" s="29"/>
    </row>
    <row r="1525" spans="3:4">
      <c r="C1525" s="29"/>
      <c r="D1525" s="29"/>
    </row>
    <row r="1526" spans="3:4">
      <c r="C1526" s="29"/>
      <c r="D1526" s="29"/>
    </row>
    <row r="1527" spans="3:4">
      <c r="C1527" s="29"/>
      <c r="D1527" s="29"/>
    </row>
    <row r="1528" spans="3:4">
      <c r="C1528" s="29"/>
      <c r="D1528" s="29"/>
    </row>
    <row r="1529" spans="3:4">
      <c r="C1529" s="29"/>
      <c r="D1529" s="29"/>
    </row>
    <row r="1530" spans="3:4">
      <c r="C1530" s="29"/>
      <c r="D1530" s="29"/>
    </row>
    <row r="1531" spans="3:4">
      <c r="C1531" s="29"/>
      <c r="D1531" s="29"/>
    </row>
    <row r="1532" spans="3:4">
      <c r="C1532" s="29"/>
      <c r="D1532" s="29"/>
    </row>
    <row r="1533" spans="3:4">
      <c r="C1533" s="29"/>
      <c r="D1533" s="29"/>
    </row>
    <row r="1534" spans="3:4">
      <c r="C1534" s="29"/>
      <c r="D1534" s="29"/>
    </row>
    <row r="1535" spans="3:4">
      <c r="C1535" s="29"/>
      <c r="D1535" s="29"/>
    </row>
    <row r="1536" spans="3:4">
      <c r="C1536" s="29"/>
      <c r="D1536" s="29"/>
    </row>
    <row r="1537" spans="3:4">
      <c r="C1537" s="29"/>
      <c r="D1537" s="29"/>
    </row>
    <row r="1538" spans="3:4">
      <c r="C1538" s="29"/>
      <c r="D1538" s="29"/>
    </row>
    <row r="1539" spans="3:4">
      <c r="C1539" s="29"/>
      <c r="D1539" s="29"/>
    </row>
    <row r="1540" spans="3:4">
      <c r="C1540" s="29"/>
      <c r="D1540" s="29"/>
    </row>
    <row r="1541" spans="3:4">
      <c r="C1541" s="29"/>
      <c r="D1541" s="29"/>
    </row>
    <row r="1542" spans="3:4">
      <c r="C1542" s="29"/>
      <c r="D1542" s="29"/>
    </row>
    <row r="1543" spans="3:4">
      <c r="C1543" s="29"/>
      <c r="D1543" s="29"/>
    </row>
    <row r="1544" spans="3:4">
      <c r="C1544" s="29"/>
      <c r="D1544" s="29"/>
    </row>
    <row r="1545" spans="3:4">
      <c r="C1545" s="29"/>
      <c r="D1545" s="29"/>
    </row>
    <row r="1546" spans="3:4">
      <c r="C1546" s="29"/>
      <c r="D1546" s="29"/>
    </row>
    <row r="1547" spans="3:4">
      <c r="C1547" s="29"/>
      <c r="D1547" s="29"/>
    </row>
    <row r="1548" spans="3:4">
      <c r="C1548" s="29"/>
      <c r="D1548" s="29"/>
    </row>
    <row r="1549" spans="3:4">
      <c r="C1549" s="29"/>
      <c r="D1549" s="29"/>
    </row>
    <row r="1550" spans="3:4">
      <c r="C1550" s="29"/>
      <c r="D1550" s="29"/>
    </row>
    <row r="1551" spans="3:4">
      <c r="C1551" s="29"/>
      <c r="D1551" s="29"/>
    </row>
    <row r="1552" spans="3:4">
      <c r="C1552" s="29"/>
      <c r="D1552" s="29"/>
    </row>
    <row r="1553" spans="3:4">
      <c r="C1553" s="29"/>
      <c r="D1553" s="29"/>
    </row>
    <row r="1554" spans="3:4">
      <c r="C1554" s="29"/>
      <c r="D1554" s="29"/>
    </row>
    <row r="1555" spans="3:4">
      <c r="C1555" s="29"/>
      <c r="D1555" s="29"/>
    </row>
    <row r="1556" spans="3:4">
      <c r="C1556" s="29"/>
      <c r="D1556" s="29"/>
    </row>
    <row r="1557" spans="3:4">
      <c r="C1557" s="29"/>
      <c r="D1557" s="29"/>
    </row>
    <row r="1558" spans="3:4">
      <c r="C1558" s="29"/>
      <c r="D1558" s="29"/>
    </row>
    <row r="1559" spans="3:4">
      <c r="C1559" s="29"/>
      <c r="D1559" s="29"/>
    </row>
    <row r="1560" spans="3:4">
      <c r="C1560" s="29"/>
      <c r="D1560" s="29"/>
    </row>
    <row r="1561" spans="3:4">
      <c r="C1561" s="29"/>
      <c r="D1561" s="29"/>
    </row>
    <row r="1562" spans="3:4">
      <c r="C1562" s="29"/>
      <c r="D1562" s="29"/>
    </row>
    <row r="1563" spans="3:4">
      <c r="C1563" s="29"/>
      <c r="D1563" s="29"/>
    </row>
    <row r="1564" spans="3:4">
      <c r="C1564" s="29"/>
      <c r="D1564" s="29"/>
    </row>
    <row r="1565" spans="3:4">
      <c r="C1565" s="29"/>
      <c r="D1565" s="29"/>
    </row>
    <row r="1566" spans="3:4">
      <c r="C1566" s="29"/>
      <c r="D1566" s="29"/>
    </row>
    <row r="1567" spans="3:4">
      <c r="C1567" s="29"/>
      <c r="D1567" s="29"/>
    </row>
    <row r="1568" spans="3:4">
      <c r="C1568" s="29"/>
      <c r="D1568" s="29"/>
    </row>
    <row r="1569" spans="3:4">
      <c r="C1569" s="29"/>
      <c r="D1569" s="29"/>
    </row>
    <row r="1570" spans="3:4">
      <c r="C1570" s="29"/>
      <c r="D1570" s="29"/>
    </row>
    <row r="1571" spans="3:4">
      <c r="C1571" s="29"/>
      <c r="D1571" s="29"/>
    </row>
    <row r="1572" spans="3:4">
      <c r="C1572" s="29"/>
      <c r="D1572" s="29"/>
    </row>
    <row r="1573" spans="3:4">
      <c r="C1573" s="29"/>
      <c r="D1573" s="29"/>
    </row>
    <row r="1574" spans="3:4">
      <c r="C1574" s="29"/>
      <c r="D1574" s="29"/>
    </row>
    <row r="1575" spans="3:4">
      <c r="C1575" s="29"/>
      <c r="D1575" s="29"/>
    </row>
    <row r="1576" spans="3:4">
      <c r="C1576" s="29"/>
      <c r="D1576" s="29"/>
    </row>
    <row r="1577" spans="3:4">
      <c r="C1577" s="29"/>
      <c r="D1577" s="29"/>
    </row>
    <row r="1578" spans="3:4">
      <c r="C1578" s="29"/>
      <c r="D1578" s="29"/>
    </row>
    <row r="1579" spans="3:4">
      <c r="C1579" s="29"/>
      <c r="D1579" s="29"/>
    </row>
    <row r="1580" spans="3:4">
      <c r="C1580" s="29"/>
      <c r="D1580" s="29"/>
    </row>
    <row r="1581" spans="3:4">
      <c r="C1581" s="29"/>
      <c r="D1581" s="29"/>
    </row>
    <row r="1582" spans="3:4">
      <c r="C1582" s="29"/>
      <c r="D1582" s="29"/>
    </row>
    <row r="1583" spans="3:4">
      <c r="C1583" s="29"/>
      <c r="D1583" s="29"/>
    </row>
    <row r="1584" spans="3:4">
      <c r="C1584" s="29"/>
      <c r="D1584" s="29"/>
    </row>
    <row r="1585" spans="3:4">
      <c r="C1585" s="29"/>
      <c r="D1585" s="29"/>
    </row>
    <row r="1586" spans="3:4">
      <c r="C1586" s="29"/>
      <c r="D1586" s="29"/>
    </row>
    <row r="1587" spans="3:4">
      <c r="C1587" s="29"/>
      <c r="D1587" s="29"/>
    </row>
    <row r="1588" spans="3:4">
      <c r="C1588" s="29"/>
      <c r="D1588" s="29"/>
    </row>
    <row r="1589" spans="3:4">
      <c r="C1589" s="29"/>
      <c r="D1589" s="29"/>
    </row>
    <row r="1590" spans="3:4">
      <c r="C1590" s="29"/>
      <c r="D1590" s="29"/>
    </row>
    <row r="1591" spans="3:4">
      <c r="C1591" s="29"/>
      <c r="D1591" s="29"/>
    </row>
    <row r="1592" spans="3:4">
      <c r="C1592" s="29"/>
      <c r="D1592" s="29"/>
    </row>
    <row r="1593" spans="3:4">
      <c r="C1593" s="29"/>
      <c r="D1593" s="29"/>
    </row>
    <row r="1594" spans="3:4">
      <c r="C1594" s="29"/>
      <c r="D1594" s="29"/>
    </row>
    <row r="1595" spans="3:4">
      <c r="C1595" s="29"/>
      <c r="D1595" s="29"/>
    </row>
    <row r="1596" spans="3:4">
      <c r="C1596" s="29"/>
      <c r="D1596" s="29"/>
    </row>
    <row r="1597" spans="3:4">
      <c r="C1597" s="29"/>
      <c r="D1597" s="29"/>
    </row>
    <row r="1598" spans="3:4">
      <c r="C1598" s="29"/>
      <c r="D1598" s="29"/>
    </row>
    <row r="1599" spans="3:4">
      <c r="C1599" s="29"/>
      <c r="D1599" s="29"/>
    </row>
    <row r="1600" spans="3:4">
      <c r="C1600" s="29"/>
      <c r="D1600" s="29"/>
    </row>
    <row r="1601" spans="3:4">
      <c r="C1601" s="29"/>
      <c r="D1601" s="29"/>
    </row>
    <row r="1602" spans="3:4">
      <c r="C1602" s="29"/>
      <c r="D1602" s="29"/>
    </row>
    <row r="1603" spans="3:4">
      <c r="C1603" s="29"/>
      <c r="D1603" s="29"/>
    </row>
    <row r="1604" spans="3:4">
      <c r="C1604" s="29"/>
      <c r="D1604" s="29"/>
    </row>
    <row r="1605" spans="3:4">
      <c r="C1605" s="29"/>
      <c r="D1605" s="29"/>
    </row>
    <row r="1606" spans="3:4">
      <c r="C1606" s="29"/>
      <c r="D1606" s="29"/>
    </row>
    <row r="1607" spans="3:4">
      <c r="C1607" s="29"/>
      <c r="D1607" s="29"/>
    </row>
    <row r="1608" spans="3:4">
      <c r="C1608" s="29"/>
      <c r="D1608" s="29"/>
    </row>
    <row r="1609" spans="3:4">
      <c r="C1609" s="29"/>
      <c r="D1609" s="29"/>
    </row>
    <row r="1610" spans="3:4">
      <c r="C1610" s="29"/>
      <c r="D1610" s="29"/>
    </row>
    <row r="1611" spans="3:4">
      <c r="C1611" s="29"/>
      <c r="D1611" s="29"/>
    </row>
    <row r="1612" spans="3:4">
      <c r="C1612" s="29"/>
      <c r="D1612" s="29"/>
    </row>
    <row r="1613" spans="3:4">
      <c r="C1613" s="29"/>
      <c r="D1613" s="29"/>
    </row>
    <row r="1614" spans="3:4">
      <c r="C1614" s="29"/>
      <c r="D1614" s="29"/>
    </row>
    <row r="1615" spans="3:4">
      <c r="C1615" s="29"/>
      <c r="D1615" s="29"/>
    </row>
    <row r="1616" spans="3:4">
      <c r="C1616" s="29"/>
      <c r="D1616" s="29"/>
    </row>
    <row r="1617" spans="3:4">
      <c r="C1617" s="29"/>
      <c r="D1617" s="29"/>
    </row>
    <row r="1618" spans="3:4">
      <c r="C1618" s="29"/>
      <c r="D1618" s="29"/>
    </row>
    <row r="1619" spans="3:4">
      <c r="C1619" s="29"/>
      <c r="D1619" s="29"/>
    </row>
    <row r="1620" spans="3:4">
      <c r="C1620" s="29"/>
      <c r="D1620" s="29"/>
    </row>
    <row r="1621" spans="3:4">
      <c r="C1621" s="29"/>
      <c r="D1621" s="29"/>
    </row>
    <row r="1622" spans="3:4">
      <c r="C1622" s="29"/>
      <c r="D1622" s="29"/>
    </row>
    <row r="1623" spans="3:4">
      <c r="C1623" s="29"/>
      <c r="D1623" s="29"/>
    </row>
    <row r="1624" spans="3:4">
      <c r="C1624" s="29"/>
      <c r="D1624" s="29"/>
    </row>
    <row r="1625" spans="3:4">
      <c r="C1625" s="29"/>
      <c r="D1625" s="29"/>
    </row>
    <row r="1626" spans="3:4">
      <c r="C1626" s="29"/>
      <c r="D1626" s="29"/>
    </row>
    <row r="1627" spans="3:4">
      <c r="C1627" s="29"/>
      <c r="D1627" s="29"/>
    </row>
    <row r="1628" spans="3:4">
      <c r="C1628" s="29"/>
      <c r="D1628" s="29"/>
    </row>
    <row r="1629" spans="3:4">
      <c r="C1629" s="29"/>
      <c r="D1629" s="29"/>
    </row>
    <row r="1630" spans="3:4">
      <c r="C1630" s="29"/>
      <c r="D1630" s="29"/>
    </row>
    <row r="1631" spans="3:4">
      <c r="C1631" s="29"/>
      <c r="D1631" s="29"/>
    </row>
    <row r="1632" spans="3:4">
      <c r="C1632" s="29"/>
      <c r="D1632" s="29"/>
    </row>
    <row r="1633" spans="3:4">
      <c r="C1633" s="29"/>
      <c r="D1633" s="29"/>
    </row>
    <row r="1634" spans="3:4">
      <c r="C1634" s="29"/>
      <c r="D1634" s="29"/>
    </row>
    <row r="1635" spans="3:4">
      <c r="C1635" s="29"/>
      <c r="D1635" s="29"/>
    </row>
    <row r="1636" spans="3:4">
      <c r="C1636" s="29"/>
      <c r="D1636" s="29"/>
    </row>
    <row r="1637" spans="3:4">
      <c r="C1637" s="29"/>
      <c r="D1637" s="29"/>
    </row>
    <row r="1638" spans="3:4">
      <c r="C1638" s="29"/>
      <c r="D1638" s="29"/>
    </row>
    <row r="1639" spans="3:4">
      <c r="C1639" s="29"/>
      <c r="D1639" s="29"/>
    </row>
    <row r="1640" spans="3:4">
      <c r="C1640" s="29"/>
      <c r="D1640" s="29"/>
    </row>
    <row r="1641" spans="3:4">
      <c r="C1641" s="29"/>
      <c r="D1641" s="29"/>
    </row>
    <row r="1642" spans="3:4">
      <c r="C1642" s="29"/>
      <c r="D1642" s="29"/>
    </row>
    <row r="1643" spans="3:4">
      <c r="C1643" s="29"/>
      <c r="D1643" s="29"/>
    </row>
    <row r="1644" spans="3:4">
      <c r="C1644" s="29"/>
      <c r="D1644" s="29"/>
    </row>
    <row r="1645" spans="3:4">
      <c r="C1645" s="29"/>
      <c r="D1645" s="29"/>
    </row>
    <row r="1646" spans="3:4">
      <c r="C1646" s="29"/>
      <c r="D1646" s="29"/>
    </row>
    <row r="1647" spans="3:4">
      <c r="C1647" s="29"/>
      <c r="D1647" s="29"/>
    </row>
    <row r="1648" spans="3:4">
      <c r="C1648" s="29"/>
      <c r="D1648" s="29"/>
    </row>
    <row r="1649" spans="3:4">
      <c r="C1649" s="29"/>
      <c r="D1649" s="29"/>
    </row>
    <row r="1650" spans="3:4">
      <c r="C1650" s="29"/>
      <c r="D1650" s="29"/>
    </row>
    <row r="1651" spans="3:4">
      <c r="C1651" s="29"/>
      <c r="D1651" s="29"/>
    </row>
    <row r="1652" spans="3:4">
      <c r="C1652" s="29"/>
      <c r="D1652" s="29"/>
    </row>
    <row r="1653" spans="3:4">
      <c r="C1653" s="29"/>
      <c r="D1653" s="29"/>
    </row>
    <row r="1654" spans="3:4">
      <c r="C1654" s="29"/>
      <c r="D1654" s="29"/>
    </row>
    <row r="1655" spans="3:4">
      <c r="C1655" s="29"/>
      <c r="D1655" s="29"/>
    </row>
    <row r="1656" spans="3:4">
      <c r="C1656" s="29"/>
      <c r="D1656" s="29"/>
    </row>
    <row r="1657" spans="3:4">
      <c r="C1657" s="29"/>
      <c r="D1657" s="29"/>
    </row>
    <row r="1658" spans="3:4">
      <c r="C1658" s="29"/>
      <c r="D1658" s="29"/>
    </row>
    <row r="1659" spans="3:4">
      <c r="C1659" s="29"/>
      <c r="D1659" s="29"/>
    </row>
    <row r="1660" spans="3:4">
      <c r="C1660" s="29"/>
      <c r="D1660" s="29"/>
    </row>
    <row r="1661" spans="3:4">
      <c r="C1661" s="29"/>
      <c r="D1661" s="29"/>
    </row>
    <row r="1662" spans="3:4">
      <c r="C1662" s="29"/>
      <c r="D1662" s="29"/>
    </row>
    <row r="1663" spans="3:4">
      <c r="C1663" s="29"/>
      <c r="D1663" s="29"/>
    </row>
    <row r="1664" spans="3:4">
      <c r="C1664" s="29"/>
      <c r="D1664" s="29"/>
    </row>
    <row r="1665" spans="3:4">
      <c r="C1665" s="29"/>
      <c r="D1665" s="29"/>
    </row>
    <row r="1666" spans="3:4">
      <c r="C1666" s="29"/>
      <c r="D1666" s="29"/>
    </row>
    <row r="1667" spans="3:4">
      <c r="C1667" s="29"/>
      <c r="D1667" s="29"/>
    </row>
    <row r="1668" spans="3:4">
      <c r="C1668" s="29"/>
      <c r="D1668" s="29"/>
    </row>
    <row r="1669" spans="3:4">
      <c r="C1669" s="29"/>
      <c r="D1669" s="29"/>
    </row>
    <row r="1670" spans="3:4">
      <c r="C1670" s="29"/>
      <c r="D1670" s="29"/>
    </row>
    <row r="1671" spans="3:4">
      <c r="C1671" s="29"/>
      <c r="D1671" s="29"/>
    </row>
    <row r="1672" spans="3:4">
      <c r="C1672" s="29"/>
      <c r="D1672" s="29"/>
    </row>
    <row r="1673" spans="3:4">
      <c r="C1673" s="29"/>
      <c r="D1673" s="29"/>
    </row>
    <row r="1674" spans="3:4">
      <c r="C1674" s="29"/>
      <c r="D1674" s="29"/>
    </row>
    <row r="1675" spans="3:4">
      <c r="C1675" s="29"/>
      <c r="D1675" s="29"/>
    </row>
    <row r="1676" spans="3:4">
      <c r="C1676" s="29"/>
      <c r="D1676" s="29"/>
    </row>
    <row r="1677" spans="3:4">
      <c r="C1677" s="29"/>
      <c r="D1677" s="29"/>
    </row>
    <row r="1678" spans="3:4">
      <c r="C1678" s="29"/>
      <c r="D1678" s="29"/>
    </row>
    <row r="1679" spans="3:4">
      <c r="C1679" s="29"/>
      <c r="D1679" s="29"/>
    </row>
    <row r="1680" spans="3:4">
      <c r="C1680" s="29"/>
      <c r="D1680" s="29"/>
    </row>
    <row r="1681" spans="3:4">
      <c r="C1681" s="29"/>
      <c r="D1681" s="29"/>
    </row>
    <row r="1682" spans="3:4">
      <c r="C1682" s="29"/>
      <c r="D1682" s="29"/>
    </row>
    <row r="1683" spans="3:4">
      <c r="C1683" s="29"/>
      <c r="D1683" s="29"/>
    </row>
    <row r="1684" spans="3:4">
      <c r="C1684" s="29"/>
      <c r="D1684" s="29"/>
    </row>
    <row r="1685" spans="3:4">
      <c r="C1685" s="29"/>
      <c r="D1685" s="29"/>
    </row>
    <row r="1686" spans="3:4">
      <c r="C1686" s="29"/>
      <c r="D1686" s="29"/>
    </row>
    <row r="1687" spans="3:4">
      <c r="C1687" s="29"/>
      <c r="D1687" s="29"/>
    </row>
    <row r="1688" spans="3:4">
      <c r="C1688" s="29"/>
      <c r="D1688" s="29"/>
    </row>
    <row r="1689" spans="3:4">
      <c r="C1689" s="29"/>
      <c r="D1689" s="29"/>
    </row>
    <row r="1690" spans="3:4">
      <c r="C1690" s="29"/>
      <c r="D1690" s="29"/>
    </row>
    <row r="1691" spans="3:4">
      <c r="C1691" s="29"/>
      <c r="D1691" s="29"/>
    </row>
    <row r="1692" spans="3:4">
      <c r="C1692" s="29"/>
      <c r="D1692" s="29"/>
    </row>
    <row r="1693" spans="3:4">
      <c r="C1693" s="29"/>
      <c r="D1693" s="29"/>
    </row>
    <row r="1694" spans="3:4">
      <c r="C1694" s="29"/>
      <c r="D1694" s="29"/>
    </row>
    <row r="1695" spans="3:4">
      <c r="C1695" s="29"/>
      <c r="D1695" s="29"/>
    </row>
    <row r="1696" spans="3:4">
      <c r="C1696" s="29"/>
      <c r="D1696" s="29"/>
    </row>
    <row r="1697" spans="3:4">
      <c r="C1697" s="29"/>
      <c r="D1697" s="29"/>
    </row>
    <row r="1698" spans="3:4">
      <c r="C1698" s="29"/>
      <c r="D1698" s="29"/>
    </row>
    <row r="1699" spans="3:4">
      <c r="C1699" s="29"/>
      <c r="D1699" s="29"/>
    </row>
    <row r="1700" spans="3:4">
      <c r="C1700" s="29"/>
      <c r="D1700" s="29"/>
    </row>
    <row r="1701" spans="3:4">
      <c r="C1701" s="29"/>
      <c r="D1701" s="29"/>
    </row>
    <row r="1702" spans="3:4">
      <c r="C1702" s="29"/>
      <c r="D1702" s="29"/>
    </row>
    <row r="1703" spans="3:4">
      <c r="C1703" s="29"/>
      <c r="D1703" s="29"/>
    </row>
    <row r="1704" spans="3:4">
      <c r="C1704" s="29"/>
      <c r="D1704" s="29"/>
    </row>
    <row r="1705" spans="3:4">
      <c r="C1705" s="29"/>
      <c r="D1705" s="29"/>
    </row>
    <row r="1706" spans="3:4">
      <c r="C1706" s="29"/>
      <c r="D1706" s="29"/>
    </row>
    <row r="1707" spans="3:4">
      <c r="C1707" s="29"/>
      <c r="D1707" s="29"/>
    </row>
    <row r="1708" spans="3:4">
      <c r="C1708" s="29"/>
      <c r="D1708" s="29"/>
    </row>
    <row r="1709" spans="3:4">
      <c r="C1709" s="29"/>
      <c r="D1709" s="29"/>
    </row>
    <row r="1710" spans="3:4">
      <c r="C1710" s="29"/>
      <c r="D1710" s="29"/>
    </row>
    <row r="1711" spans="3:4">
      <c r="C1711" s="29"/>
      <c r="D1711" s="29"/>
    </row>
    <row r="1712" spans="3:4">
      <c r="C1712" s="29"/>
      <c r="D1712" s="29"/>
    </row>
    <row r="1713" spans="3:4">
      <c r="C1713" s="29"/>
      <c r="D1713" s="29"/>
    </row>
    <row r="1714" spans="3:4">
      <c r="C1714" s="29"/>
      <c r="D1714" s="29"/>
    </row>
    <row r="1715" spans="3:4">
      <c r="C1715" s="29"/>
      <c r="D1715" s="29"/>
    </row>
    <row r="1716" spans="3:4">
      <c r="C1716" s="29"/>
      <c r="D1716" s="29"/>
    </row>
    <row r="1717" spans="3:4">
      <c r="C1717" s="29"/>
      <c r="D1717" s="29"/>
    </row>
    <row r="1718" spans="3:4">
      <c r="C1718" s="29"/>
      <c r="D1718" s="29"/>
    </row>
    <row r="1719" spans="3:4">
      <c r="C1719" s="29"/>
      <c r="D1719" s="29"/>
    </row>
    <row r="1720" spans="3:4">
      <c r="C1720" s="29"/>
      <c r="D1720" s="29"/>
    </row>
    <row r="1721" spans="3:4">
      <c r="C1721" s="29"/>
      <c r="D1721" s="29"/>
    </row>
    <row r="1722" spans="3:4">
      <c r="C1722" s="29"/>
      <c r="D1722" s="29"/>
    </row>
    <row r="1723" spans="3:4">
      <c r="C1723" s="29"/>
      <c r="D1723" s="29"/>
    </row>
    <row r="1724" spans="3:4">
      <c r="C1724" s="29"/>
      <c r="D1724" s="29"/>
    </row>
    <row r="1725" spans="3:4">
      <c r="C1725" s="29"/>
      <c r="D1725" s="29"/>
    </row>
    <row r="1726" spans="3:4">
      <c r="C1726" s="29"/>
      <c r="D1726" s="29"/>
    </row>
    <row r="1727" spans="3:4">
      <c r="C1727" s="29"/>
      <c r="D1727" s="29"/>
    </row>
    <row r="1728" spans="3:4">
      <c r="C1728" s="29"/>
      <c r="D1728" s="29"/>
    </row>
    <row r="1729" spans="3:4">
      <c r="C1729" s="29"/>
      <c r="D1729" s="29"/>
    </row>
    <row r="1730" spans="3:4">
      <c r="C1730" s="29"/>
      <c r="D1730" s="29"/>
    </row>
    <row r="1731" spans="3:4">
      <c r="C1731" s="29"/>
      <c r="D1731" s="29"/>
    </row>
    <row r="1732" spans="3:4">
      <c r="C1732" s="29"/>
      <c r="D1732" s="29"/>
    </row>
    <row r="1733" spans="3:4">
      <c r="C1733" s="29"/>
      <c r="D1733" s="29"/>
    </row>
    <row r="1734" spans="3:4">
      <c r="C1734" s="29"/>
      <c r="D1734" s="29"/>
    </row>
    <row r="1735" spans="3:4">
      <c r="C1735" s="29"/>
      <c r="D1735" s="29"/>
    </row>
    <row r="1736" spans="3:4">
      <c r="C1736" s="29"/>
      <c r="D1736" s="29"/>
    </row>
    <row r="1737" spans="3:4">
      <c r="C1737" s="29"/>
      <c r="D1737" s="29"/>
    </row>
    <row r="1738" spans="3:4">
      <c r="C1738" s="29"/>
      <c r="D1738" s="29"/>
    </row>
    <row r="1739" spans="3:4">
      <c r="C1739" s="29"/>
      <c r="D1739" s="29"/>
    </row>
    <row r="1740" spans="3:4">
      <c r="C1740" s="29"/>
      <c r="D1740" s="29"/>
    </row>
    <row r="1741" spans="3:4">
      <c r="C1741" s="29"/>
      <c r="D1741" s="29"/>
    </row>
    <row r="1742" spans="3:4">
      <c r="C1742" s="29"/>
      <c r="D1742" s="29"/>
    </row>
    <row r="1743" spans="3:4">
      <c r="C1743" s="29"/>
      <c r="D1743" s="29"/>
    </row>
    <row r="1744" spans="3:4">
      <c r="C1744" s="29"/>
      <c r="D1744" s="29"/>
    </row>
    <row r="1745" spans="3:4">
      <c r="C1745" s="29"/>
      <c r="D1745" s="29"/>
    </row>
    <row r="1746" spans="3:4">
      <c r="C1746" s="29"/>
      <c r="D1746" s="29"/>
    </row>
    <row r="1747" spans="3:4">
      <c r="C1747" s="29"/>
      <c r="D1747" s="29"/>
    </row>
    <row r="1748" spans="3:4">
      <c r="C1748" s="29"/>
      <c r="D1748" s="29"/>
    </row>
    <row r="1749" spans="3:4">
      <c r="C1749" s="29"/>
      <c r="D1749" s="29"/>
    </row>
    <row r="1750" spans="3:4">
      <c r="C1750" s="29"/>
      <c r="D1750" s="29"/>
    </row>
    <row r="1751" spans="3:4">
      <c r="C1751" s="29"/>
      <c r="D1751" s="29"/>
    </row>
    <row r="1752" spans="3:4">
      <c r="C1752" s="29"/>
      <c r="D1752" s="29"/>
    </row>
    <row r="1753" spans="3:4">
      <c r="C1753" s="29"/>
      <c r="D1753" s="29"/>
    </row>
    <row r="1754" spans="3:4">
      <c r="C1754" s="29"/>
      <c r="D1754" s="29"/>
    </row>
    <row r="1755" spans="3:4">
      <c r="C1755" s="29"/>
      <c r="D1755" s="29"/>
    </row>
    <row r="1756" spans="3:4">
      <c r="C1756" s="29"/>
      <c r="D1756" s="29"/>
    </row>
    <row r="1757" spans="3:4">
      <c r="C1757" s="29"/>
      <c r="D1757" s="29"/>
    </row>
    <row r="1758" spans="3:4">
      <c r="C1758" s="29"/>
      <c r="D1758" s="29"/>
    </row>
    <row r="1759" spans="3:4">
      <c r="C1759" s="29"/>
      <c r="D1759" s="29"/>
    </row>
    <row r="1760" spans="3:4">
      <c r="C1760" s="29"/>
      <c r="D1760" s="29"/>
    </row>
    <row r="1761" spans="3:4">
      <c r="C1761" s="29"/>
      <c r="D1761" s="29"/>
    </row>
    <row r="1762" spans="3:4">
      <c r="C1762" s="29"/>
      <c r="D1762" s="29"/>
    </row>
    <row r="1763" spans="3:4">
      <c r="C1763" s="29"/>
      <c r="D1763" s="29"/>
    </row>
    <row r="1764" spans="3:4">
      <c r="C1764" s="29"/>
      <c r="D1764" s="29"/>
    </row>
    <row r="1765" spans="3:4">
      <c r="C1765" s="29"/>
      <c r="D1765" s="29"/>
    </row>
    <row r="1766" spans="3:4">
      <c r="C1766" s="29"/>
      <c r="D1766" s="29"/>
    </row>
    <row r="1767" spans="3:4">
      <c r="C1767" s="29"/>
      <c r="D1767" s="29"/>
    </row>
    <row r="1768" spans="3:4">
      <c r="C1768" s="29"/>
      <c r="D1768" s="29"/>
    </row>
    <row r="1769" spans="3:4">
      <c r="C1769" s="29"/>
      <c r="D1769" s="29"/>
    </row>
    <row r="1770" spans="3:4">
      <c r="C1770" s="29"/>
      <c r="D1770" s="29"/>
    </row>
    <row r="1771" spans="3:4">
      <c r="C1771" s="29"/>
      <c r="D1771" s="29"/>
    </row>
    <row r="1772" spans="3:4">
      <c r="C1772" s="29"/>
      <c r="D1772" s="29"/>
    </row>
    <row r="1773" spans="3:4">
      <c r="C1773" s="29"/>
      <c r="D1773" s="29"/>
    </row>
    <row r="1774" spans="3:4">
      <c r="C1774" s="29"/>
      <c r="D1774" s="29"/>
    </row>
    <row r="1775" spans="3:4">
      <c r="C1775" s="29"/>
      <c r="D1775" s="29"/>
    </row>
    <row r="1776" spans="3:4">
      <c r="C1776" s="29"/>
      <c r="D1776" s="29"/>
    </row>
    <row r="1777" spans="3:4">
      <c r="C1777" s="29"/>
      <c r="D1777" s="29"/>
    </row>
    <row r="1778" spans="3:4">
      <c r="C1778" s="29"/>
      <c r="D1778" s="29"/>
    </row>
    <row r="1779" spans="3:4">
      <c r="C1779" s="29"/>
      <c r="D1779" s="29"/>
    </row>
    <row r="1780" spans="3:4">
      <c r="C1780" s="29"/>
      <c r="D1780" s="29"/>
    </row>
    <row r="1781" spans="3:4">
      <c r="C1781" s="29"/>
      <c r="D1781" s="29"/>
    </row>
    <row r="1782" spans="3:4">
      <c r="C1782" s="29"/>
      <c r="D1782" s="29"/>
    </row>
    <row r="1783" spans="3:4">
      <c r="C1783" s="29"/>
      <c r="D1783" s="29"/>
    </row>
    <row r="1784" spans="3:4">
      <c r="C1784" s="29"/>
      <c r="D1784" s="29"/>
    </row>
    <row r="1785" spans="3:4">
      <c r="C1785" s="29"/>
      <c r="D1785" s="29"/>
    </row>
    <row r="1786" spans="3:4">
      <c r="C1786" s="29"/>
      <c r="D1786" s="29"/>
    </row>
    <row r="1787" spans="3:4">
      <c r="C1787" s="29"/>
      <c r="D1787" s="29"/>
    </row>
    <row r="1788" spans="3:4">
      <c r="C1788" s="29"/>
      <c r="D1788" s="29"/>
    </row>
    <row r="1789" spans="3:4">
      <c r="C1789" s="29"/>
      <c r="D1789" s="29"/>
    </row>
    <row r="1790" spans="3:4">
      <c r="C1790" s="29"/>
      <c r="D1790" s="29"/>
    </row>
    <row r="1791" spans="3:4">
      <c r="C1791" s="29"/>
      <c r="D1791" s="29"/>
    </row>
    <row r="1792" spans="3:4">
      <c r="C1792" s="29"/>
      <c r="D1792" s="29"/>
    </row>
    <row r="1793" spans="3:4">
      <c r="C1793" s="29"/>
      <c r="D1793" s="29"/>
    </row>
    <row r="1794" spans="3:4">
      <c r="C1794" s="29"/>
      <c r="D1794" s="29"/>
    </row>
    <row r="1795" spans="3:4">
      <c r="C1795" s="29"/>
      <c r="D1795" s="29"/>
    </row>
    <row r="1796" spans="3:4">
      <c r="C1796" s="29"/>
      <c r="D1796" s="29"/>
    </row>
    <row r="1797" spans="3:4">
      <c r="C1797" s="29"/>
      <c r="D1797" s="29"/>
    </row>
    <row r="1798" spans="3:4">
      <c r="C1798" s="29"/>
      <c r="D1798" s="29"/>
    </row>
    <row r="1799" spans="3:4">
      <c r="C1799" s="29"/>
      <c r="D1799" s="29"/>
    </row>
    <row r="1800" spans="3:4">
      <c r="C1800" s="29"/>
      <c r="D1800" s="29"/>
    </row>
    <row r="1801" spans="3:4">
      <c r="C1801" s="29"/>
      <c r="D1801" s="29"/>
    </row>
    <row r="1802" spans="3:4">
      <c r="C1802" s="29"/>
      <c r="D1802" s="29"/>
    </row>
    <row r="1803" spans="3:4">
      <c r="C1803" s="29"/>
      <c r="D1803" s="29"/>
    </row>
    <row r="1804" spans="3:4">
      <c r="C1804" s="29"/>
      <c r="D1804" s="29"/>
    </row>
    <row r="1805" spans="3:4">
      <c r="C1805" s="29"/>
      <c r="D1805" s="29"/>
    </row>
    <row r="1806" spans="3:4">
      <c r="C1806" s="29"/>
      <c r="D1806" s="29"/>
    </row>
    <row r="1807" spans="3:4">
      <c r="C1807" s="29"/>
      <c r="D1807" s="29"/>
    </row>
    <row r="1808" spans="3:4">
      <c r="C1808" s="29"/>
      <c r="D1808" s="29"/>
    </row>
    <row r="1809" spans="3:4">
      <c r="C1809" s="29"/>
      <c r="D1809" s="29"/>
    </row>
    <row r="1810" spans="3:4">
      <c r="C1810" s="29"/>
      <c r="D1810" s="29"/>
    </row>
    <row r="1811" spans="3:4">
      <c r="C1811" s="29"/>
      <c r="D1811" s="29"/>
    </row>
    <row r="1812" spans="3:4">
      <c r="C1812" s="29"/>
      <c r="D1812" s="29"/>
    </row>
    <row r="1813" spans="3:4">
      <c r="C1813" s="29"/>
      <c r="D1813" s="29"/>
    </row>
    <row r="1814" spans="3:4">
      <c r="C1814" s="29"/>
      <c r="D1814" s="29"/>
    </row>
    <row r="1815" spans="3:4">
      <c r="C1815" s="29"/>
      <c r="D1815" s="29"/>
    </row>
    <row r="1816" spans="3:4">
      <c r="C1816" s="29"/>
      <c r="D1816" s="29"/>
    </row>
    <row r="1817" spans="3:4">
      <c r="C1817" s="29"/>
      <c r="D1817" s="29"/>
    </row>
    <row r="1818" spans="3:4">
      <c r="C1818" s="29"/>
      <c r="D1818" s="29"/>
    </row>
    <row r="1819" spans="3:4">
      <c r="C1819" s="29"/>
      <c r="D1819" s="29"/>
    </row>
    <row r="1820" spans="3:4">
      <c r="C1820" s="29"/>
      <c r="D1820" s="29"/>
    </row>
    <row r="1821" spans="3:4">
      <c r="C1821" s="29"/>
      <c r="D1821" s="29"/>
    </row>
    <row r="1822" spans="3:4">
      <c r="C1822" s="29"/>
      <c r="D1822" s="29"/>
    </row>
    <row r="1823" spans="3:4">
      <c r="C1823" s="29"/>
      <c r="D1823" s="29"/>
    </row>
    <row r="1824" spans="3:4">
      <c r="C1824" s="29"/>
      <c r="D1824" s="29"/>
    </row>
    <row r="1825" spans="3:4">
      <c r="C1825" s="29"/>
      <c r="D1825" s="29"/>
    </row>
    <row r="1826" spans="3:4">
      <c r="C1826" s="29"/>
      <c r="D1826" s="29"/>
    </row>
    <row r="1827" spans="3:4">
      <c r="C1827" s="29"/>
      <c r="D1827" s="29"/>
    </row>
    <row r="1828" spans="3:4">
      <c r="C1828" s="29"/>
      <c r="D1828" s="29"/>
    </row>
    <row r="1829" spans="3:4">
      <c r="C1829" s="29"/>
      <c r="D1829" s="29"/>
    </row>
    <row r="1830" spans="3:4">
      <c r="C1830" s="29"/>
      <c r="D1830" s="29"/>
    </row>
    <row r="1831" spans="3:4">
      <c r="C1831" s="29"/>
      <c r="D1831" s="29"/>
    </row>
    <row r="1832" spans="3:4">
      <c r="C1832" s="29"/>
      <c r="D1832" s="29"/>
    </row>
    <row r="1833" spans="3:4">
      <c r="C1833" s="29"/>
      <c r="D1833" s="29"/>
    </row>
    <row r="1834" spans="3:4">
      <c r="C1834" s="29"/>
      <c r="D1834" s="29"/>
    </row>
    <row r="1835" spans="3:4">
      <c r="C1835" s="29"/>
      <c r="D1835" s="29"/>
    </row>
    <row r="1836" spans="3:4">
      <c r="C1836" s="29"/>
      <c r="D1836" s="29"/>
    </row>
    <row r="1837" spans="3:4">
      <c r="C1837" s="29"/>
      <c r="D1837" s="29"/>
    </row>
    <row r="1838" spans="3:4">
      <c r="C1838" s="29"/>
      <c r="D1838" s="29"/>
    </row>
    <row r="1839" spans="3:4">
      <c r="C1839" s="29"/>
      <c r="D1839" s="29"/>
    </row>
    <row r="1840" spans="3:4">
      <c r="C1840" s="29"/>
      <c r="D1840" s="29"/>
    </row>
    <row r="1841" spans="3:4">
      <c r="C1841" s="29"/>
      <c r="D1841" s="29"/>
    </row>
    <row r="1842" spans="3:4">
      <c r="C1842" s="29"/>
      <c r="D1842" s="29"/>
    </row>
    <row r="1843" spans="3:4">
      <c r="C1843" s="29"/>
      <c r="D1843" s="29"/>
    </row>
    <row r="1844" spans="3:4">
      <c r="C1844" s="29"/>
      <c r="D1844" s="29"/>
    </row>
    <row r="1845" spans="3:4">
      <c r="C1845" s="29"/>
      <c r="D1845" s="29"/>
    </row>
    <row r="1846" spans="3:4">
      <c r="C1846" s="29"/>
      <c r="D1846" s="29"/>
    </row>
    <row r="1847" spans="3:4">
      <c r="C1847" s="29"/>
      <c r="D1847" s="29"/>
    </row>
    <row r="1848" spans="3:4">
      <c r="C1848" s="29"/>
      <c r="D1848" s="29"/>
    </row>
    <row r="1849" spans="3:4">
      <c r="C1849" s="29"/>
      <c r="D1849" s="29"/>
    </row>
    <row r="1850" spans="3:4">
      <c r="C1850" s="29"/>
      <c r="D1850" s="29"/>
    </row>
    <row r="1851" spans="3:4">
      <c r="C1851" s="29"/>
      <c r="D1851" s="29"/>
    </row>
    <row r="1852" spans="3:4">
      <c r="C1852" s="29"/>
      <c r="D1852" s="29"/>
    </row>
    <row r="1853" spans="3:4">
      <c r="C1853" s="29"/>
      <c r="D1853" s="29"/>
    </row>
    <row r="1854" spans="3:4">
      <c r="C1854" s="29"/>
      <c r="D1854" s="29"/>
    </row>
    <row r="1855" spans="3:4">
      <c r="C1855" s="29"/>
      <c r="D1855" s="29"/>
    </row>
    <row r="1856" spans="3:4">
      <c r="C1856" s="29"/>
      <c r="D1856" s="29"/>
    </row>
    <row r="1857" spans="3:4">
      <c r="C1857" s="29"/>
      <c r="D1857" s="29"/>
    </row>
    <row r="1858" spans="3:4">
      <c r="C1858" s="29"/>
      <c r="D1858" s="29"/>
    </row>
    <row r="1859" spans="3:4">
      <c r="C1859" s="29"/>
      <c r="D1859" s="29"/>
    </row>
    <row r="1860" spans="3:4">
      <c r="C1860" s="29"/>
      <c r="D1860" s="29"/>
    </row>
    <row r="1861" spans="3:4">
      <c r="C1861" s="29"/>
      <c r="D1861" s="29"/>
    </row>
    <row r="1862" spans="3:4">
      <c r="C1862" s="29"/>
      <c r="D1862" s="29"/>
    </row>
    <row r="1863" spans="3:4">
      <c r="C1863" s="29"/>
      <c r="D1863" s="29"/>
    </row>
    <row r="1864" spans="3:4">
      <c r="C1864" s="29"/>
      <c r="D1864" s="29"/>
    </row>
    <row r="1865" spans="3:4">
      <c r="C1865" s="29"/>
      <c r="D1865" s="29"/>
    </row>
    <row r="1866" spans="3:4">
      <c r="C1866" s="29"/>
      <c r="D1866" s="29"/>
    </row>
    <row r="1867" spans="3:4">
      <c r="C1867" s="29"/>
      <c r="D1867" s="29"/>
    </row>
    <row r="1868" spans="3:4">
      <c r="C1868" s="29"/>
      <c r="D1868" s="29"/>
    </row>
    <row r="1869" spans="3:4">
      <c r="C1869" s="29"/>
      <c r="D1869" s="29"/>
    </row>
    <row r="1870" spans="3:4">
      <c r="C1870" s="29"/>
      <c r="D1870" s="29"/>
    </row>
    <row r="1871" spans="3:4">
      <c r="C1871" s="29"/>
      <c r="D1871" s="29"/>
    </row>
    <row r="1872" spans="3:4">
      <c r="C1872" s="29"/>
      <c r="D1872" s="29"/>
    </row>
    <row r="1873" spans="3:4">
      <c r="C1873" s="29"/>
      <c r="D1873" s="29"/>
    </row>
    <row r="1874" spans="3:4">
      <c r="C1874" s="29"/>
      <c r="D1874" s="29"/>
    </row>
    <row r="1875" spans="3:4">
      <c r="C1875" s="29"/>
      <c r="D1875" s="29"/>
    </row>
    <row r="1876" spans="3:4">
      <c r="C1876" s="29"/>
      <c r="D1876" s="29"/>
    </row>
    <row r="1877" spans="3:4">
      <c r="C1877" s="29"/>
      <c r="D1877" s="29"/>
    </row>
    <row r="1878" spans="3:4">
      <c r="C1878" s="29"/>
      <c r="D1878" s="29"/>
    </row>
    <row r="1879" spans="3:4">
      <c r="C1879" s="29"/>
      <c r="D1879" s="29"/>
    </row>
    <row r="1880" spans="3:4">
      <c r="C1880" s="29"/>
      <c r="D1880" s="29"/>
    </row>
    <row r="1881" spans="3:4">
      <c r="C1881" s="29"/>
      <c r="D1881" s="29"/>
    </row>
    <row r="1882" spans="3:4">
      <c r="C1882" s="29"/>
      <c r="D1882" s="29"/>
    </row>
    <row r="1883" spans="3:4">
      <c r="C1883" s="29"/>
      <c r="D1883" s="29"/>
    </row>
    <row r="1884" spans="3:4">
      <c r="C1884" s="29"/>
      <c r="D1884" s="29"/>
    </row>
    <row r="1885" spans="3:4">
      <c r="C1885" s="29"/>
      <c r="D1885" s="29"/>
    </row>
    <row r="1886" spans="3:4">
      <c r="C1886" s="29"/>
      <c r="D1886" s="29"/>
    </row>
    <row r="1887" spans="3:4">
      <c r="C1887" s="29"/>
      <c r="D1887" s="29"/>
    </row>
    <row r="1888" spans="3:4">
      <c r="C1888" s="29"/>
      <c r="D1888" s="29"/>
    </row>
    <row r="1889" spans="3:4">
      <c r="C1889" s="29"/>
      <c r="D1889" s="29"/>
    </row>
    <row r="1890" spans="3:4">
      <c r="C1890" s="29"/>
      <c r="D1890" s="29"/>
    </row>
    <row r="1891" spans="3:4">
      <c r="C1891" s="29"/>
      <c r="D1891" s="29"/>
    </row>
    <row r="1892" spans="3:4">
      <c r="C1892" s="29"/>
      <c r="D1892" s="29"/>
    </row>
    <row r="1893" spans="3:4">
      <c r="C1893" s="29"/>
      <c r="D1893" s="29"/>
    </row>
    <row r="1894" spans="3:4">
      <c r="C1894" s="29"/>
      <c r="D1894" s="29"/>
    </row>
    <row r="1895" spans="3:4">
      <c r="C1895" s="29"/>
      <c r="D1895" s="29"/>
    </row>
    <row r="1896" spans="3:4">
      <c r="C1896" s="29"/>
      <c r="D1896" s="29"/>
    </row>
    <row r="1897" spans="3:4">
      <c r="C1897" s="29"/>
      <c r="D1897" s="29"/>
    </row>
    <row r="1898" spans="3:4">
      <c r="C1898" s="29"/>
      <c r="D1898" s="29"/>
    </row>
    <row r="1899" spans="3:4">
      <c r="C1899" s="29"/>
      <c r="D1899" s="29"/>
    </row>
    <row r="1900" spans="3:4">
      <c r="C1900" s="29"/>
      <c r="D1900" s="29"/>
    </row>
    <row r="1901" spans="3:4">
      <c r="C1901" s="29"/>
      <c r="D1901" s="29"/>
    </row>
    <row r="1902" spans="3:4">
      <c r="C1902" s="29"/>
      <c r="D1902" s="29"/>
    </row>
    <row r="1903" spans="3:4">
      <c r="C1903" s="29"/>
      <c r="D1903" s="29"/>
    </row>
    <row r="1904" spans="3:4">
      <c r="C1904" s="29"/>
      <c r="D1904" s="29"/>
    </row>
    <row r="1905" spans="3:4">
      <c r="C1905" s="29"/>
      <c r="D1905" s="29"/>
    </row>
    <row r="1906" spans="3:4">
      <c r="C1906" s="29"/>
      <c r="D1906" s="29"/>
    </row>
    <row r="1907" spans="3:4">
      <c r="C1907" s="29"/>
      <c r="D1907" s="29"/>
    </row>
    <row r="1908" spans="3:4">
      <c r="C1908" s="29"/>
      <c r="D1908" s="29"/>
    </row>
    <row r="1909" spans="3:4">
      <c r="C1909" s="29"/>
      <c r="D1909" s="29"/>
    </row>
    <row r="1910" spans="3:4">
      <c r="C1910" s="29"/>
      <c r="D1910" s="29"/>
    </row>
    <row r="1911" spans="3:4">
      <c r="C1911" s="29"/>
      <c r="D1911" s="29"/>
    </row>
    <row r="1912" spans="3:4">
      <c r="C1912" s="29"/>
      <c r="D1912" s="29"/>
    </row>
    <row r="1913" spans="3:4">
      <c r="C1913" s="29"/>
      <c r="D1913" s="29"/>
    </row>
    <row r="1914" spans="3:4">
      <c r="C1914" s="29"/>
      <c r="D1914" s="29"/>
    </row>
    <row r="1915" spans="3:4">
      <c r="C1915" s="29"/>
      <c r="D1915" s="29"/>
    </row>
    <row r="1916" spans="3:4">
      <c r="C1916" s="29"/>
      <c r="D1916" s="29"/>
    </row>
    <row r="1917" spans="3:4">
      <c r="C1917" s="29"/>
      <c r="D1917" s="29"/>
    </row>
    <row r="1918" spans="3:4">
      <c r="C1918" s="29"/>
      <c r="D1918" s="29"/>
    </row>
    <row r="1919" spans="3:4">
      <c r="C1919" s="29"/>
      <c r="D1919" s="29"/>
    </row>
    <row r="1920" spans="3:4">
      <c r="C1920" s="29"/>
      <c r="D1920" s="29"/>
    </row>
    <row r="1921" spans="3:4">
      <c r="C1921" s="29"/>
      <c r="D1921" s="29"/>
    </row>
    <row r="1922" spans="3:4">
      <c r="C1922" s="29"/>
      <c r="D1922" s="29"/>
    </row>
    <row r="1923" spans="3:4">
      <c r="C1923" s="29"/>
      <c r="D1923" s="29"/>
    </row>
    <row r="1924" spans="3:4">
      <c r="C1924" s="29"/>
      <c r="D1924" s="29"/>
    </row>
    <row r="1925" spans="3:4">
      <c r="C1925" s="29"/>
      <c r="D1925" s="29"/>
    </row>
    <row r="1926" spans="3:4">
      <c r="C1926" s="29"/>
      <c r="D1926" s="29"/>
    </row>
    <row r="1927" spans="3:4">
      <c r="C1927" s="29"/>
      <c r="D1927" s="29"/>
    </row>
    <row r="1928" spans="3:4">
      <c r="C1928" s="29"/>
      <c r="D1928" s="29"/>
    </row>
    <row r="1929" spans="3:4">
      <c r="C1929" s="29"/>
      <c r="D1929" s="29"/>
    </row>
    <row r="1930" spans="3:4">
      <c r="C1930" s="29"/>
      <c r="D1930" s="29"/>
    </row>
    <row r="1931" spans="3:4">
      <c r="C1931" s="29"/>
      <c r="D1931" s="29"/>
    </row>
    <row r="1932" spans="3:4">
      <c r="C1932" s="29"/>
      <c r="D1932" s="29"/>
    </row>
    <row r="1933" spans="3:4">
      <c r="C1933" s="29"/>
      <c r="D1933" s="29"/>
    </row>
    <row r="1934" spans="3:4">
      <c r="C1934" s="29"/>
      <c r="D1934" s="29"/>
    </row>
    <row r="1935" spans="3:4">
      <c r="C1935" s="29"/>
      <c r="D1935" s="29"/>
    </row>
    <row r="1936" spans="3:4">
      <c r="C1936" s="29"/>
      <c r="D1936" s="29"/>
    </row>
    <row r="1937" spans="3:4">
      <c r="C1937" s="29"/>
      <c r="D1937" s="29"/>
    </row>
    <row r="1938" spans="3:4">
      <c r="C1938" s="29"/>
      <c r="D1938" s="29"/>
    </row>
    <row r="1939" spans="3:4">
      <c r="C1939" s="29"/>
      <c r="D1939" s="29"/>
    </row>
    <row r="1940" spans="3:4">
      <c r="C1940" s="29"/>
      <c r="D1940" s="29"/>
    </row>
    <row r="1941" spans="3:4">
      <c r="C1941" s="29"/>
      <c r="D1941" s="29"/>
    </row>
    <row r="1942" spans="3:4">
      <c r="C1942" s="29"/>
      <c r="D1942" s="29"/>
    </row>
    <row r="1943" spans="3:4">
      <c r="C1943" s="29"/>
      <c r="D1943" s="29"/>
    </row>
    <row r="1944" spans="3:4">
      <c r="C1944" s="29"/>
      <c r="D1944" s="29"/>
    </row>
    <row r="1945" spans="3:4">
      <c r="C1945" s="29"/>
      <c r="D1945" s="29"/>
    </row>
    <row r="1946" spans="3:4">
      <c r="C1946" s="29"/>
      <c r="D1946" s="29"/>
    </row>
    <row r="1947" spans="3:4">
      <c r="C1947" s="29"/>
      <c r="D1947" s="29"/>
    </row>
    <row r="1948" spans="3:4">
      <c r="C1948" s="29"/>
      <c r="D1948" s="29"/>
    </row>
    <row r="1949" spans="3:4">
      <c r="C1949" s="29"/>
      <c r="D1949" s="29"/>
    </row>
    <row r="1950" spans="3:4">
      <c r="C1950" s="29"/>
      <c r="D1950" s="29"/>
    </row>
    <row r="1951" spans="3:4">
      <c r="C1951" s="29"/>
      <c r="D1951" s="29"/>
    </row>
    <row r="1952" spans="3:4">
      <c r="C1952" s="29"/>
      <c r="D1952" s="29"/>
    </row>
    <row r="1953" spans="3:4">
      <c r="C1953" s="29"/>
      <c r="D1953" s="29"/>
    </row>
    <row r="1954" spans="3:4">
      <c r="C1954" s="29"/>
      <c r="D1954" s="29"/>
    </row>
    <row r="1955" spans="3:4">
      <c r="C1955" s="29"/>
      <c r="D1955" s="29"/>
    </row>
    <row r="1956" spans="3:4">
      <c r="C1956" s="29"/>
      <c r="D1956" s="29"/>
    </row>
    <row r="1957" spans="3:4">
      <c r="C1957" s="29"/>
      <c r="D1957" s="29"/>
    </row>
    <row r="1958" spans="3:4">
      <c r="C1958" s="29"/>
      <c r="D1958" s="29"/>
    </row>
    <row r="1959" spans="3:4">
      <c r="C1959" s="29"/>
      <c r="D1959" s="29"/>
    </row>
    <row r="1960" spans="3:4">
      <c r="C1960" s="29"/>
      <c r="D1960" s="29"/>
    </row>
    <row r="1961" spans="3:4">
      <c r="C1961" s="29"/>
      <c r="D1961" s="29"/>
    </row>
    <row r="1962" spans="3:4">
      <c r="C1962" s="29"/>
      <c r="D1962" s="29"/>
    </row>
    <row r="1963" spans="3:4">
      <c r="C1963" s="29"/>
      <c r="D1963" s="29"/>
    </row>
    <row r="1964" spans="3:4">
      <c r="C1964" s="29"/>
      <c r="D1964" s="29"/>
    </row>
    <row r="1965" spans="3:4">
      <c r="C1965" s="29"/>
      <c r="D1965" s="29"/>
    </row>
    <row r="1966" spans="3:4">
      <c r="C1966" s="29"/>
      <c r="D1966" s="29"/>
    </row>
    <row r="1967" spans="3:4">
      <c r="C1967" s="29"/>
      <c r="D1967" s="29"/>
    </row>
    <row r="1968" spans="3:4">
      <c r="C1968" s="29"/>
      <c r="D1968" s="29"/>
    </row>
    <row r="1969" spans="3:4">
      <c r="C1969" s="29"/>
      <c r="D1969" s="29"/>
    </row>
    <row r="1970" spans="3:4">
      <c r="C1970" s="29"/>
      <c r="D1970" s="29"/>
    </row>
    <row r="1971" spans="3:4">
      <c r="C1971" s="29"/>
      <c r="D1971" s="29"/>
    </row>
    <row r="1972" spans="3:4">
      <c r="C1972" s="29"/>
      <c r="D1972" s="29"/>
    </row>
    <row r="1973" spans="3:4">
      <c r="C1973" s="29"/>
      <c r="D1973" s="29"/>
    </row>
    <row r="1974" spans="3:4">
      <c r="C1974" s="29"/>
      <c r="D1974" s="29"/>
    </row>
    <row r="1975" spans="3:4">
      <c r="C1975" s="29"/>
      <c r="D1975" s="29"/>
    </row>
    <row r="1976" spans="3:4">
      <c r="C1976" s="29"/>
      <c r="D1976" s="29"/>
    </row>
    <row r="1977" spans="3:4">
      <c r="C1977" s="29"/>
      <c r="D1977" s="29"/>
    </row>
    <row r="1978" spans="3:4">
      <c r="C1978" s="29"/>
      <c r="D1978" s="29"/>
    </row>
    <row r="1979" spans="3:4">
      <c r="C1979" s="29"/>
      <c r="D1979" s="29"/>
    </row>
    <row r="1980" spans="3:4">
      <c r="C1980" s="29"/>
      <c r="D1980" s="29"/>
    </row>
    <row r="1981" spans="3:4">
      <c r="C1981" s="29"/>
      <c r="D1981" s="29"/>
    </row>
    <row r="1982" spans="3:4">
      <c r="C1982" s="29"/>
      <c r="D1982" s="29"/>
    </row>
    <row r="1983" spans="3:4">
      <c r="C1983" s="29"/>
      <c r="D1983" s="29"/>
    </row>
    <row r="1984" spans="3:4">
      <c r="C1984" s="29"/>
      <c r="D1984" s="29"/>
    </row>
    <row r="1985" spans="3:4">
      <c r="C1985" s="29"/>
      <c r="D1985" s="29"/>
    </row>
    <row r="1986" spans="3:4">
      <c r="C1986" s="29"/>
      <c r="D1986" s="29"/>
    </row>
    <row r="1987" spans="3:4">
      <c r="C1987" s="29"/>
      <c r="D1987" s="29"/>
    </row>
    <row r="1988" spans="3:4">
      <c r="C1988" s="29"/>
      <c r="D1988" s="29"/>
    </row>
    <row r="1989" spans="3:4">
      <c r="C1989" s="29"/>
      <c r="D1989" s="29"/>
    </row>
    <row r="1990" spans="3:4">
      <c r="C1990" s="29"/>
      <c r="D1990" s="29"/>
    </row>
    <row r="1991" spans="3:4">
      <c r="C1991" s="29"/>
      <c r="D1991" s="29"/>
    </row>
    <row r="1992" spans="3:4">
      <c r="C1992" s="29"/>
      <c r="D1992" s="29"/>
    </row>
    <row r="1993" spans="3:4">
      <c r="C1993" s="29"/>
      <c r="D1993" s="29"/>
    </row>
    <row r="1994" spans="3:4">
      <c r="C1994" s="29"/>
      <c r="D1994" s="29"/>
    </row>
    <row r="1995" spans="3:4">
      <c r="C1995" s="29"/>
      <c r="D1995" s="29"/>
    </row>
    <row r="1996" spans="3:4">
      <c r="C1996" s="29"/>
      <c r="D1996" s="29"/>
    </row>
    <row r="1997" spans="3:4">
      <c r="C1997" s="29"/>
      <c r="D1997" s="29"/>
    </row>
    <row r="1998" spans="3:4">
      <c r="C1998" s="29"/>
      <c r="D1998" s="29"/>
    </row>
    <row r="1999" spans="3:4">
      <c r="C1999" s="29"/>
      <c r="D1999" s="29"/>
    </row>
    <row r="2000" spans="3:4">
      <c r="C2000" s="29"/>
      <c r="D2000" s="29"/>
    </row>
    <row r="2001" spans="3:4">
      <c r="C2001" s="29"/>
      <c r="D2001" s="29"/>
    </row>
    <row r="2002" spans="3:4">
      <c r="C2002" s="29"/>
      <c r="D2002" s="29"/>
    </row>
    <row r="2003" spans="3:4">
      <c r="C2003" s="29"/>
      <c r="D2003" s="29"/>
    </row>
    <row r="2004" spans="3:4">
      <c r="C2004" s="29"/>
      <c r="D2004" s="29"/>
    </row>
    <row r="2005" spans="3:4">
      <c r="C2005" s="29"/>
      <c r="D2005" s="29"/>
    </row>
    <row r="2006" spans="3:4">
      <c r="C2006" s="29"/>
      <c r="D2006" s="29"/>
    </row>
    <row r="2007" spans="3:4">
      <c r="C2007" s="29"/>
      <c r="D2007" s="29"/>
    </row>
    <row r="2008" spans="3:4">
      <c r="C2008" s="29"/>
      <c r="D2008" s="29"/>
    </row>
    <row r="2009" spans="3:4">
      <c r="C2009" s="29"/>
      <c r="D2009" s="29"/>
    </row>
    <row r="2010" spans="3:4">
      <c r="C2010" s="29"/>
      <c r="D2010" s="29"/>
    </row>
    <row r="2011" spans="3:4">
      <c r="C2011" s="29"/>
      <c r="D2011" s="29"/>
    </row>
    <row r="2012" spans="3:4">
      <c r="C2012" s="29"/>
      <c r="D2012" s="29"/>
    </row>
    <row r="2013" spans="3:4">
      <c r="C2013" s="29"/>
      <c r="D2013" s="29"/>
    </row>
    <row r="2014" spans="3:4">
      <c r="C2014" s="29"/>
      <c r="D2014" s="29"/>
    </row>
    <row r="2015" spans="3:4">
      <c r="C2015" s="29"/>
      <c r="D2015" s="29"/>
    </row>
    <row r="2016" spans="3:4">
      <c r="C2016" s="29"/>
      <c r="D2016" s="29"/>
    </row>
    <row r="2017" spans="3:4">
      <c r="C2017" s="29"/>
      <c r="D2017" s="29"/>
    </row>
    <row r="2018" spans="3:4">
      <c r="C2018" s="29"/>
      <c r="D2018" s="29"/>
    </row>
    <row r="2019" spans="3:4">
      <c r="C2019" s="29"/>
      <c r="D2019" s="29"/>
    </row>
    <row r="2020" spans="3:4">
      <c r="C2020" s="29"/>
      <c r="D2020" s="29"/>
    </row>
    <row r="2021" spans="3:4">
      <c r="C2021" s="29"/>
      <c r="D2021" s="29"/>
    </row>
    <row r="2022" spans="3:4">
      <c r="C2022" s="29"/>
      <c r="D2022" s="29"/>
    </row>
    <row r="2023" spans="3:4">
      <c r="C2023" s="29"/>
      <c r="D2023" s="29"/>
    </row>
    <row r="2024" spans="3:4">
      <c r="C2024" s="29"/>
      <c r="D2024" s="29"/>
    </row>
    <row r="2025" spans="3:4">
      <c r="C2025" s="29"/>
      <c r="D2025" s="29"/>
    </row>
    <row r="2026" spans="3:4">
      <c r="C2026" s="29"/>
      <c r="D2026" s="29"/>
    </row>
    <row r="2027" spans="3:4">
      <c r="C2027" s="29"/>
      <c r="D2027" s="29"/>
    </row>
    <row r="2028" spans="3:4">
      <c r="C2028" s="29"/>
      <c r="D2028" s="29"/>
    </row>
    <row r="2029" spans="3:4">
      <c r="C2029" s="29"/>
      <c r="D2029" s="29"/>
    </row>
    <row r="2030" spans="3:4">
      <c r="C2030" s="29"/>
      <c r="D2030" s="29"/>
    </row>
    <row r="2031" spans="3:4">
      <c r="C2031" s="29"/>
      <c r="D2031" s="29"/>
    </row>
    <row r="2032" spans="3:4">
      <c r="C2032" s="29"/>
      <c r="D2032" s="29"/>
    </row>
    <row r="2033" spans="3:4">
      <c r="C2033" s="29"/>
      <c r="D2033" s="29"/>
    </row>
    <row r="2034" spans="3:4">
      <c r="C2034" s="29"/>
      <c r="D2034" s="29"/>
    </row>
    <row r="2035" spans="3:4">
      <c r="C2035" s="29"/>
      <c r="D2035" s="29"/>
    </row>
    <row r="2036" spans="3:4">
      <c r="C2036" s="29"/>
      <c r="D2036" s="29"/>
    </row>
    <row r="2037" spans="3:4">
      <c r="C2037" s="29"/>
      <c r="D2037" s="29"/>
    </row>
    <row r="2038" spans="3:4">
      <c r="C2038" s="29"/>
      <c r="D2038" s="29"/>
    </row>
    <row r="2039" spans="3:4">
      <c r="C2039" s="29"/>
      <c r="D2039" s="29"/>
    </row>
    <row r="2040" spans="3:4">
      <c r="C2040" s="29"/>
      <c r="D2040" s="29"/>
    </row>
    <row r="2041" spans="3:4">
      <c r="C2041" s="29"/>
      <c r="D2041" s="29"/>
    </row>
    <row r="2042" spans="3:4">
      <c r="C2042" s="29"/>
      <c r="D2042" s="29"/>
    </row>
    <row r="2043" spans="3:4">
      <c r="C2043" s="29"/>
      <c r="D2043" s="29"/>
    </row>
    <row r="2044" spans="3:4">
      <c r="C2044" s="29"/>
      <c r="D2044" s="29"/>
    </row>
    <row r="2045" spans="3:4">
      <c r="C2045" s="29"/>
      <c r="D2045" s="29"/>
    </row>
    <row r="2046" spans="3:4">
      <c r="C2046" s="29"/>
      <c r="D2046" s="29"/>
    </row>
    <row r="2047" spans="3:4">
      <c r="C2047" s="29"/>
      <c r="D2047" s="29"/>
    </row>
    <row r="2048" spans="3:4">
      <c r="C2048" s="29"/>
      <c r="D2048" s="29"/>
    </row>
    <row r="2049" spans="3:4">
      <c r="C2049" s="29"/>
      <c r="D2049" s="29"/>
    </row>
    <row r="2050" spans="3:4">
      <c r="C2050" s="29"/>
      <c r="D2050" s="29"/>
    </row>
    <row r="2051" spans="3:4">
      <c r="C2051" s="29"/>
      <c r="D2051" s="29"/>
    </row>
    <row r="2052" spans="3:4">
      <c r="C2052" s="29"/>
      <c r="D2052" s="29"/>
    </row>
    <row r="2053" spans="3:4">
      <c r="C2053" s="29"/>
      <c r="D2053" s="29"/>
    </row>
    <row r="2054" spans="3:4">
      <c r="C2054" s="29"/>
      <c r="D2054" s="29"/>
    </row>
    <row r="2055" spans="3:4">
      <c r="C2055" s="29"/>
      <c r="D2055" s="29"/>
    </row>
    <row r="2056" spans="3:4">
      <c r="C2056" s="29"/>
      <c r="D2056" s="29"/>
    </row>
    <row r="2057" spans="3:4">
      <c r="C2057" s="29"/>
      <c r="D2057" s="29"/>
    </row>
    <row r="2058" spans="3:4">
      <c r="C2058" s="29"/>
      <c r="D2058" s="29"/>
    </row>
    <row r="2059" spans="3:4">
      <c r="C2059" s="29"/>
      <c r="D2059" s="29"/>
    </row>
    <row r="2060" spans="3:4">
      <c r="C2060" s="29"/>
      <c r="D2060" s="29"/>
    </row>
    <row r="2061" spans="3:4">
      <c r="C2061" s="29"/>
      <c r="D2061" s="29"/>
    </row>
    <row r="2062" spans="3:4">
      <c r="C2062" s="29"/>
      <c r="D2062" s="29"/>
    </row>
    <row r="2063" spans="3:4">
      <c r="C2063" s="29"/>
      <c r="D2063" s="29"/>
    </row>
    <row r="2064" spans="3:4">
      <c r="C2064" s="29"/>
      <c r="D2064" s="29"/>
    </row>
    <row r="2065" spans="3:4">
      <c r="C2065" s="29"/>
      <c r="D2065" s="29"/>
    </row>
    <row r="2066" spans="3:4">
      <c r="C2066" s="29"/>
      <c r="D2066" s="29"/>
    </row>
    <row r="2067" spans="3:4">
      <c r="C2067" s="29"/>
      <c r="D2067" s="29"/>
    </row>
    <row r="2068" spans="3:4">
      <c r="C2068" s="29"/>
      <c r="D2068" s="29"/>
    </row>
    <row r="2069" spans="3:4">
      <c r="C2069" s="29"/>
      <c r="D2069" s="29"/>
    </row>
    <row r="2070" spans="3:4">
      <c r="C2070" s="29"/>
      <c r="D2070" s="29"/>
    </row>
    <row r="2071" spans="3:4">
      <c r="C2071" s="29"/>
      <c r="D2071" s="29"/>
    </row>
    <row r="2072" spans="3:4">
      <c r="C2072" s="29"/>
      <c r="D2072" s="29"/>
    </row>
    <row r="2073" spans="3:4">
      <c r="C2073" s="29"/>
      <c r="D2073" s="29"/>
    </row>
    <row r="2074" spans="3:4">
      <c r="C2074" s="29"/>
      <c r="D2074" s="29"/>
    </row>
    <row r="2075" spans="3:4">
      <c r="C2075" s="29"/>
      <c r="D2075" s="29"/>
    </row>
    <row r="2076" spans="3:4">
      <c r="C2076" s="29"/>
      <c r="D2076" s="29"/>
    </row>
    <row r="2077" spans="3:4">
      <c r="C2077" s="29"/>
      <c r="D2077" s="29"/>
    </row>
    <row r="2078" spans="3:4">
      <c r="C2078" s="29"/>
      <c r="D2078" s="29"/>
    </row>
    <row r="2079" spans="3:4">
      <c r="C2079" s="29"/>
      <c r="D2079" s="29"/>
    </row>
    <row r="2080" spans="3:4">
      <c r="C2080" s="29"/>
      <c r="D2080" s="29"/>
    </row>
    <row r="2081" spans="3:4">
      <c r="C2081" s="29"/>
      <c r="D2081" s="29"/>
    </row>
    <row r="2082" spans="3:4">
      <c r="C2082" s="29"/>
      <c r="D2082" s="29"/>
    </row>
    <row r="2083" spans="3:4">
      <c r="C2083" s="29"/>
      <c r="D2083" s="29"/>
    </row>
    <row r="2084" spans="3:4">
      <c r="C2084" s="29"/>
      <c r="D2084" s="29"/>
    </row>
    <row r="2085" spans="3:4">
      <c r="C2085" s="29"/>
      <c r="D2085" s="29"/>
    </row>
    <row r="2086" spans="3:4">
      <c r="C2086" s="29"/>
      <c r="D2086" s="29"/>
    </row>
    <row r="2087" spans="3:4">
      <c r="C2087" s="29"/>
      <c r="D2087" s="29"/>
    </row>
    <row r="2088" spans="3:4">
      <c r="C2088" s="29"/>
      <c r="D2088" s="29"/>
    </row>
    <row r="2089" spans="3:4">
      <c r="C2089" s="29"/>
      <c r="D2089" s="29"/>
    </row>
    <row r="2090" spans="3:4">
      <c r="C2090" s="29"/>
      <c r="D2090" s="29"/>
    </row>
    <row r="2091" spans="3:4">
      <c r="C2091" s="29"/>
      <c r="D2091" s="29"/>
    </row>
    <row r="2092" spans="3:4">
      <c r="C2092" s="29"/>
      <c r="D2092" s="29"/>
    </row>
    <row r="2093" spans="3:4">
      <c r="C2093" s="29"/>
      <c r="D2093" s="29"/>
    </row>
    <row r="2094" spans="3:4">
      <c r="C2094" s="29"/>
      <c r="D2094" s="29"/>
    </row>
    <row r="2095" spans="3:4">
      <c r="C2095" s="29"/>
      <c r="D2095" s="29"/>
    </row>
    <row r="2096" spans="3:4">
      <c r="C2096" s="29"/>
      <c r="D2096" s="29"/>
    </row>
    <row r="2097" spans="3:4">
      <c r="C2097" s="29"/>
      <c r="D2097" s="29"/>
    </row>
    <row r="2098" spans="3:4">
      <c r="C2098" s="29"/>
      <c r="D2098" s="29"/>
    </row>
    <row r="2099" spans="3:4">
      <c r="C2099" s="29"/>
      <c r="D2099" s="29"/>
    </row>
    <row r="2100" spans="3:4">
      <c r="C2100" s="29"/>
      <c r="D2100" s="29"/>
    </row>
    <row r="2101" spans="3:4">
      <c r="C2101" s="29"/>
      <c r="D2101" s="29"/>
    </row>
    <row r="2102" spans="3:4">
      <c r="C2102" s="29"/>
      <c r="D2102" s="29"/>
    </row>
    <row r="2103" spans="3:4">
      <c r="C2103" s="29"/>
      <c r="D2103" s="29"/>
    </row>
    <row r="2104" spans="3:4">
      <c r="C2104" s="29"/>
      <c r="D2104" s="29"/>
    </row>
    <row r="2105" spans="3:4">
      <c r="C2105" s="29"/>
      <c r="D2105" s="29"/>
    </row>
    <row r="2106" spans="3:4">
      <c r="C2106" s="29"/>
      <c r="D2106" s="29"/>
    </row>
    <row r="2107" spans="3:4">
      <c r="C2107" s="29"/>
      <c r="D2107" s="29"/>
    </row>
    <row r="2108" spans="3:4">
      <c r="C2108" s="29"/>
      <c r="D2108" s="29"/>
    </row>
    <row r="2109" spans="3:4">
      <c r="C2109" s="29"/>
      <c r="D2109" s="29"/>
    </row>
    <row r="2110" spans="3:4">
      <c r="C2110" s="29"/>
      <c r="D2110" s="29"/>
    </row>
    <row r="2111" spans="3:4">
      <c r="C2111" s="29"/>
      <c r="D2111" s="29"/>
    </row>
    <row r="2112" spans="3:4">
      <c r="C2112" s="29"/>
      <c r="D2112" s="29"/>
    </row>
    <row r="2113" spans="3:4">
      <c r="C2113" s="29"/>
      <c r="D2113" s="29"/>
    </row>
    <row r="2114" spans="3:4">
      <c r="C2114" s="29"/>
      <c r="D2114" s="29"/>
    </row>
    <row r="2115" spans="3:4">
      <c r="C2115" s="29"/>
      <c r="D2115" s="29"/>
    </row>
    <row r="2116" spans="3:4">
      <c r="C2116" s="29"/>
      <c r="D2116" s="29"/>
    </row>
    <row r="2117" spans="3:4">
      <c r="C2117" s="29"/>
      <c r="D2117" s="29"/>
    </row>
    <row r="2118" spans="3:4">
      <c r="C2118" s="29"/>
      <c r="D2118" s="29"/>
    </row>
    <row r="2119" spans="3:4">
      <c r="C2119" s="29"/>
      <c r="D2119" s="29"/>
    </row>
    <row r="2120" spans="3:4">
      <c r="C2120" s="29"/>
      <c r="D2120" s="29"/>
    </row>
    <row r="2121" spans="3:4">
      <c r="C2121" s="29"/>
      <c r="D2121" s="29"/>
    </row>
    <row r="2122" spans="3:4">
      <c r="C2122" s="29"/>
      <c r="D2122" s="29"/>
    </row>
    <row r="2123" spans="3:4">
      <c r="C2123" s="29"/>
      <c r="D2123" s="29"/>
    </row>
    <row r="2124" spans="3:4">
      <c r="C2124" s="29"/>
      <c r="D2124" s="29"/>
    </row>
    <row r="2125" spans="3:4">
      <c r="C2125" s="29"/>
      <c r="D2125" s="29"/>
    </row>
    <row r="2126" spans="3:4">
      <c r="C2126" s="29"/>
      <c r="D2126" s="29"/>
    </row>
    <row r="2127" spans="3:4">
      <c r="C2127" s="29"/>
      <c r="D2127" s="29"/>
    </row>
    <row r="2128" spans="3:4">
      <c r="C2128" s="29"/>
      <c r="D2128" s="29"/>
    </row>
    <row r="2129" spans="3:4">
      <c r="C2129" s="29"/>
      <c r="D2129" s="29"/>
    </row>
    <row r="2130" spans="3:4">
      <c r="C2130" s="29"/>
      <c r="D2130" s="29"/>
    </row>
    <row r="2131" spans="3:4">
      <c r="C2131" s="29"/>
      <c r="D2131" s="29"/>
    </row>
    <row r="2132" spans="3:4">
      <c r="C2132" s="29"/>
      <c r="D2132" s="29"/>
    </row>
    <row r="2133" spans="3:4">
      <c r="C2133" s="29"/>
      <c r="D2133" s="29"/>
    </row>
    <row r="2134" spans="3:4">
      <c r="C2134" s="29"/>
      <c r="D2134" s="29"/>
    </row>
    <row r="2135" spans="3:4">
      <c r="C2135" s="29"/>
      <c r="D2135" s="29"/>
    </row>
    <row r="2136" spans="3:4">
      <c r="C2136" s="29"/>
      <c r="D2136" s="29"/>
    </row>
    <row r="2137" spans="3:4">
      <c r="C2137" s="29"/>
      <c r="D2137" s="29"/>
    </row>
    <row r="2138" spans="3:4">
      <c r="C2138" s="29"/>
      <c r="D2138" s="29"/>
    </row>
    <row r="2139" spans="3:4">
      <c r="C2139" s="29"/>
      <c r="D2139" s="29"/>
    </row>
    <row r="2140" spans="3:4">
      <c r="C2140" s="29"/>
      <c r="D2140" s="29"/>
    </row>
    <row r="2141" spans="3:4">
      <c r="C2141" s="29"/>
      <c r="D2141" s="29"/>
    </row>
    <row r="2142" spans="3:4">
      <c r="C2142" s="29"/>
      <c r="D2142" s="29"/>
    </row>
    <row r="2143" spans="3:4">
      <c r="C2143" s="29"/>
      <c r="D2143" s="29"/>
    </row>
    <row r="2144" spans="3:4">
      <c r="C2144" s="29"/>
      <c r="D2144" s="29"/>
    </row>
    <row r="2145" spans="3:4">
      <c r="C2145" s="29"/>
      <c r="D2145" s="29"/>
    </row>
    <row r="2146" spans="3:4">
      <c r="C2146" s="29"/>
      <c r="D2146" s="29"/>
    </row>
    <row r="2147" spans="3:4">
      <c r="C2147" s="29"/>
      <c r="D2147" s="29"/>
    </row>
    <row r="2148" spans="3:4">
      <c r="C2148" s="29"/>
      <c r="D2148" s="29"/>
    </row>
    <row r="2149" spans="3:4">
      <c r="C2149" s="29"/>
      <c r="D2149" s="29"/>
    </row>
    <row r="2150" spans="3:4">
      <c r="C2150" s="29"/>
      <c r="D2150" s="29"/>
    </row>
    <row r="2151" spans="3:4">
      <c r="C2151" s="29"/>
      <c r="D2151" s="29"/>
    </row>
    <row r="2152" spans="3:4">
      <c r="C2152" s="29"/>
      <c r="D2152" s="29"/>
    </row>
    <row r="2153" spans="3:4">
      <c r="C2153" s="29"/>
      <c r="D2153" s="29"/>
    </row>
    <row r="2154" spans="3:4">
      <c r="C2154" s="29"/>
      <c r="D2154" s="29"/>
    </row>
    <row r="2155" spans="3:4">
      <c r="C2155" s="29"/>
      <c r="D2155" s="29"/>
    </row>
    <row r="2156" spans="3:4">
      <c r="C2156" s="29"/>
      <c r="D2156" s="29"/>
    </row>
    <row r="2157" spans="3:4">
      <c r="C2157" s="29"/>
      <c r="D2157" s="29"/>
    </row>
    <row r="2158" spans="3:4">
      <c r="C2158" s="29"/>
      <c r="D2158" s="29"/>
    </row>
    <row r="2159" spans="3:4">
      <c r="C2159" s="29"/>
      <c r="D2159" s="29"/>
    </row>
    <row r="2160" spans="3:4">
      <c r="C2160" s="29"/>
      <c r="D2160" s="29"/>
    </row>
    <row r="2161" spans="3:4">
      <c r="C2161" s="29"/>
      <c r="D2161" s="29"/>
    </row>
    <row r="2162" spans="3:4">
      <c r="C2162" s="29"/>
      <c r="D2162" s="29"/>
    </row>
    <row r="2163" spans="3:4">
      <c r="C2163" s="29"/>
      <c r="D2163" s="29"/>
    </row>
    <row r="2164" spans="3:4">
      <c r="C2164" s="29"/>
      <c r="D2164" s="29"/>
    </row>
    <row r="2165" spans="3:4">
      <c r="C2165" s="29"/>
      <c r="D2165" s="29"/>
    </row>
    <row r="2166" spans="3:4">
      <c r="C2166" s="29"/>
      <c r="D2166" s="29"/>
    </row>
    <row r="2167" spans="3:4">
      <c r="C2167" s="29"/>
      <c r="D2167" s="29"/>
    </row>
    <row r="2168" spans="3:4">
      <c r="C2168" s="29"/>
      <c r="D2168" s="29"/>
    </row>
    <row r="2169" spans="3:4">
      <c r="C2169" s="29"/>
      <c r="D2169" s="29"/>
    </row>
    <row r="2170" spans="3:4">
      <c r="C2170" s="29"/>
      <c r="D2170" s="29"/>
    </row>
    <row r="2171" spans="3:4">
      <c r="C2171" s="29"/>
      <c r="D2171" s="29"/>
    </row>
    <row r="2172" spans="3:4">
      <c r="C2172" s="29"/>
      <c r="D2172" s="29"/>
    </row>
    <row r="2173" spans="3:4">
      <c r="C2173" s="29"/>
      <c r="D2173" s="29"/>
    </row>
    <row r="2174" spans="3:4">
      <c r="C2174" s="29"/>
      <c r="D2174" s="29"/>
    </row>
    <row r="2175" spans="3:4">
      <c r="C2175" s="29"/>
      <c r="D2175" s="29"/>
    </row>
    <row r="2176" spans="3:4">
      <c r="C2176" s="29"/>
      <c r="D2176" s="29"/>
    </row>
    <row r="2177" spans="3:4">
      <c r="C2177" s="29"/>
      <c r="D2177" s="29"/>
    </row>
    <row r="2178" spans="3:4">
      <c r="C2178" s="29"/>
      <c r="D2178" s="29"/>
    </row>
    <row r="2179" spans="3:4">
      <c r="C2179" s="29"/>
      <c r="D2179" s="29"/>
    </row>
    <row r="2180" spans="3:4">
      <c r="C2180" s="29"/>
      <c r="D2180" s="29"/>
    </row>
    <row r="2181" spans="3:4">
      <c r="C2181" s="29"/>
      <c r="D2181" s="29"/>
    </row>
    <row r="2182" spans="3:4">
      <c r="C2182" s="29"/>
      <c r="D2182" s="29"/>
    </row>
    <row r="2183" spans="3:4">
      <c r="C2183" s="29"/>
      <c r="D2183" s="29"/>
    </row>
    <row r="2184" spans="3:4">
      <c r="C2184" s="29"/>
      <c r="D2184" s="29"/>
    </row>
    <row r="2185" spans="3:4">
      <c r="C2185" s="29"/>
      <c r="D2185" s="29"/>
    </row>
    <row r="2186" spans="3:4">
      <c r="C2186" s="29"/>
      <c r="D2186" s="29"/>
    </row>
    <row r="2187" spans="3:4">
      <c r="C2187" s="29"/>
      <c r="D2187" s="29"/>
    </row>
    <row r="2188" spans="3:4">
      <c r="C2188" s="29"/>
      <c r="D2188" s="29"/>
    </row>
    <row r="2189" spans="3:4">
      <c r="C2189" s="29"/>
      <c r="D2189" s="29"/>
    </row>
    <row r="2190" spans="3:4">
      <c r="C2190" s="29"/>
      <c r="D2190" s="29"/>
    </row>
    <row r="2191" spans="3:4">
      <c r="C2191" s="29"/>
      <c r="D2191" s="29"/>
    </row>
    <row r="2192" spans="3:4">
      <c r="C2192" s="29"/>
      <c r="D2192" s="29"/>
    </row>
    <row r="2193" spans="3:4">
      <c r="C2193" s="29"/>
      <c r="D2193" s="29"/>
    </row>
    <row r="2194" spans="3:4">
      <c r="C2194" s="29"/>
      <c r="D2194" s="29"/>
    </row>
    <row r="2195" spans="3:4">
      <c r="C2195" s="29"/>
      <c r="D2195" s="29"/>
    </row>
    <row r="2196" spans="3:4">
      <c r="C2196" s="29"/>
      <c r="D2196" s="29"/>
    </row>
    <row r="2197" spans="3:4">
      <c r="C2197" s="29"/>
      <c r="D2197" s="29"/>
    </row>
    <row r="2198" spans="3:4">
      <c r="C2198" s="29"/>
      <c r="D2198" s="29"/>
    </row>
    <row r="2199" spans="3:4">
      <c r="C2199" s="29"/>
      <c r="D2199" s="29"/>
    </row>
    <row r="2200" spans="3:4">
      <c r="C2200" s="29"/>
      <c r="D2200" s="29"/>
    </row>
    <row r="2201" spans="3:4">
      <c r="C2201" s="29"/>
      <c r="D2201" s="29"/>
    </row>
    <row r="2202" spans="3:4">
      <c r="C2202" s="29"/>
      <c r="D2202" s="29"/>
    </row>
    <row r="2203" spans="3:4">
      <c r="C2203" s="29"/>
      <c r="D2203" s="29"/>
    </row>
    <row r="2204" spans="3:4">
      <c r="C2204" s="29"/>
      <c r="D2204" s="29"/>
    </row>
    <row r="2205" spans="3:4">
      <c r="C2205" s="29"/>
      <c r="D2205" s="29"/>
    </row>
    <row r="2206" spans="3:4">
      <c r="C2206" s="29"/>
      <c r="D2206" s="29"/>
    </row>
    <row r="2207" spans="3:4">
      <c r="C2207" s="29"/>
      <c r="D2207" s="29"/>
    </row>
    <row r="2208" spans="3:4">
      <c r="C2208" s="29"/>
      <c r="D2208" s="29"/>
    </row>
    <row r="2209" spans="3:4">
      <c r="C2209" s="29"/>
      <c r="D2209" s="29"/>
    </row>
    <row r="2210" spans="3:4">
      <c r="C2210" s="29"/>
      <c r="D2210" s="29"/>
    </row>
    <row r="2211" spans="3:4">
      <c r="C2211" s="29"/>
      <c r="D2211" s="29"/>
    </row>
    <row r="2212" spans="3:4">
      <c r="C2212" s="29"/>
      <c r="D2212" s="29"/>
    </row>
    <row r="2213" spans="3:4">
      <c r="C2213" s="29"/>
      <c r="D2213" s="29"/>
    </row>
    <row r="2214" spans="3:4">
      <c r="C2214" s="29"/>
      <c r="D2214" s="29"/>
    </row>
    <row r="2215" spans="3:4">
      <c r="C2215" s="29"/>
      <c r="D2215" s="29"/>
    </row>
    <row r="2216" spans="3:4">
      <c r="C2216" s="29"/>
      <c r="D2216" s="29"/>
    </row>
    <row r="2217" spans="3:4">
      <c r="C2217" s="29"/>
      <c r="D2217" s="29"/>
    </row>
    <row r="2218" spans="3:4">
      <c r="C2218" s="29"/>
      <c r="D2218" s="29"/>
    </row>
    <row r="2219" spans="3:4">
      <c r="C2219" s="29"/>
      <c r="D2219" s="29"/>
    </row>
    <row r="2220" spans="3:4">
      <c r="C2220" s="29"/>
      <c r="D2220" s="29"/>
    </row>
    <row r="2221" spans="3:4">
      <c r="C2221" s="29"/>
      <c r="D2221" s="29"/>
    </row>
    <row r="2222" spans="3:4">
      <c r="C2222" s="29"/>
      <c r="D2222" s="29"/>
    </row>
    <row r="2223" spans="3:4">
      <c r="C2223" s="29"/>
      <c r="D2223" s="29"/>
    </row>
    <row r="2224" spans="3:4">
      <c r="C2224" s="29"/>
      <c r="D2224" s="29"/>
    </row>
    <row r="2225" spans="3:4">
      <c r="C2225" s="29"/>
      <c r="D2225" s="29"/>
    </row>
    <row r="2226" spans="3:4">
      <c r="C2226" s="29"/>
      <c r="D2226" s="29"/>
    </row>
    <row r="2227" spans="3:4">
      <c r="C2227" s="29"/>
      <c r="D2227" s="29"/>
    </row>
    <row r="2228" spans="3:4">
      <c r="C2228" s="29"/>
      <c r="D2228" s="29"/>
    </row>
    <row r="2229" spans="3:4">
      <c r="C2229" s="29"/>
      <c r="D2229" s="29"/>
    </row>
    <row r="2230" spans="3:4">
      <c r="C2230" s="29"/>
      <c r="D2230" s="29"/>
    </row>
    <row r="2231" spans="3:4">
      <c r="C2231" s="29"/>
      <c r="D2231" s="29"/>
    </row>
    <row r="2232" spans="3:4">
      <c r="C2232" s="29"/>
      <c r="D2232" s="29"/>
    </row>
    <row r="2233" spans="3:4">
      <c r="C2233" s="29"/>
      <c r="D2233" s="29"/>
    </row>
    <row r="2234" spans="3:4">
      <c r="C2234" s="29"/>
      <c r="D2234" s="29"/>
    </row>
    <row r="2235" spans="3:4">
      <c r="C2235" s="29"/>
      <c r="D2235" s="29"/>
    </row>
    <row r="2236" spans="3:4">
      <c r="C2236" s="29"/>
      <c r="D2236" s="29"/>
    </row>
    <row r="2237" spans="3:4">
      <c r="C2237" s="29"/>
      <c r="D2237" s="29"/>
    </row>
    <row r="2238" spans="3:4">
      <c r="C2238" s="29"/>
      <c r="D2238" s="29"/>
    </row>
    <row r="2239" spans="3:4">
      <c r="C2239" s="29"/>
      <c r="D2239" s="29"/>
    </row>
    <row r="2240" spans="3:4">
      <c r="C2240" s="29"/>
      <c r="D2240" s="29"/>
    </row>
    <row r="2241" spans="3:4">
      <c r="C2241" s="29"/>
      <c r="D2241" s="29"/>
    </row>
    <row r="2242" spans="3:4">
      <c r="C2242" s="29"/>
      <c r="D2242" s="29"/>
    </row>
    <row r="2243" spans="3:4">
      <c r="C2243" s="29"/>
      <c r="D2243" s="29"/>
    </row>
    <row r="2244" spans="3:4">
      <c r="C2244" s="29"/>
      <c r="D2244" s="29"/>
    </row>
    <row r="2245" spans="3:4">
      <c r="C2245" s="29"/>
      <c r="D2245" s="29"/>
    </row>
    <row r="2246" spans="3:4">
      <c r="C2246" s="29"/>
      <c r="D2246" s="29"/>
    </row>
    <row r="2247" spans="3:4">
      <c r="C2247" s="29"/>
      <c r="D2247" s="29"/>
    </row>
    <row r="2248" spans="3:4">
      <c r="C2248" s="29"/>
      <c r="D2248" s="29"/>
    </row>
    <row r="2249" spans="3:4">
      <c r="C2249" s="29"/>
      <c r="D2249" s="29"/>
    </row>
    <row r="2250" spans="3:4">
      <c r="C2250" s="29"/>
      <c r="D2250" s="29"/>
    </row>
    <row r="2251" spans="3:4">
      <c r="C2251" s="29"/>
      <c r="D2251" s="29"/>
    </row>
    <row r="2252" spans="3:4">
      <c r="C2252" s="29"/>
      <c r="D2252" s="29"/>
    </row>
    <row r="2253" spans="3:4">
      <c r="C2253" s="29"/>
      <c r="D2253" s="29"/>
    </row>
    <row r="2254" spans="3:4">
      <c r="C2254" s="29"/>
      <c r="D2254" s="29"/>
    </row>
    <row r="2255" spans="3:4">
      <c r="C2255" s="29"/>
      <c r="D2255" s="29"/>
    </row>
    <row r="2256" spans="3:4">
      <c r="C2256" s="29"/>
      <c r="D2256" s="29"/>
    </row>
    <row r="2257" spans="3:4">
      <c r="C2257" s="29"/>
      <c r="D2257" s="29"/>
    </row>
    <row r="2258" spans="3:4">
      <c r="C2258" s="29"/>
      <c r="D2258" s="29"/>
    </row>
    <row r="2259" spans="3:4">
      <c r="C2259" s="29"/>
      <c r="D2259" s="29"/>
    </row>
    <row r="2260" spans="3:4">
      <c r="C2260" s="29"/>
      <c r="D2260" s="29"/>
    </row>
    <row r="2261" spans="3:4">
      <c r="C2261" s="29"/>
      <c r="D2261" s="29"/>
    </row>
    <row r="2262" spans="3:4">
      <c r="C2262" s="29"/>
      <c r="D2262" s="29"/>
    </row>
    <row r="2263" spans="3:4">
      <c r="C2263" s="29"/>
      <c r="D2263" s="29"/>
    </row>
    <row r="2264" spans="3:4">
      <c r="C2264" s="29"/>
      <c r="D2264" s="29"/>
    </row>
    <row r="2265" spans="3:4">
      <c r="C2265" s="29"/>
      <c r="D2265" s="29"/>
    </row>
    <row r="2266" spans="3:4">
      <c r="C2266" s="29"/>
      <c r="D2266" s="29"/>
    </row>
    <row r="2267" spans="3:4">
      <c r="C2267" s="29"/>
      <c r="D2267" s="29"/>
    </row>
    <row r="2268" spans="3:4">
      <c r="C2268" s="29"/>
      <c r="D2268" s="29"/>
    </row>
    <row r="2269" spans="3:4">
      <c r="C2269" s="29"/>
      <c r="D2269" s="29"/>
    </row>
    <row r="2270" spans="3:4">
      <c r="C2270" s="29"/>
      <c r="D2270" s="29"/>
    </row>
    <row r="2271" spans="3:4">
      <c r="C2271" s="29"/>
      <c r="D2271" s="29"/>
    </row>
    <row r="2272" spans="3:4">
      <c r="C2272" s="29"/>
      <c r="D2272" s="29"/>
    </row>
    <row r="2273" spans="3:4">
      <c r="C2273" s="29"/>
      <c r="D2273" s="29"/>
    </row>
    <row r="2274" spans="3:4">
      <c r="C2274" s="29"/>
      <c r="D2274" s="29"/>
    </row>
    <row r="2275" spans="3:4">
      <c r="C2275" s="29"/>
      <c r="D2275" s="29"/>
    </row>
    <row r="2276" spans="3:4">
      <c r="C2276" s="29"/>
      <c r="D2276" s="29"/>
    </row>
    <row r="2277" spans="3:4">
      <c r="C2277" s="29"/>
      <c r="D2277" s="29"/>
    </row>
    <row r="2278" spans="3:4">
      <c r="C2278" s="29"/>
      <c r="D2278" s="29"/>
    </row>
    <row r="2279" spans="3:4">
      <c r="C2279" s="29"/>
      <c r="D2279" s="29"/>
    </row>
    <row r="2280" spans="3:4">
      <c r="C2280" s="29"/>
      <c r="D2280" s="29"/>
    </row>
    <row r="2281" spans="3:4">
      <c r="C2281" s="29"/>
      <c r="D2281" s="29"/>
    </row>
    <row r="2282" spans="3:4">
      <c r="C2282" s="29"/>
      <c r="D2282" s="29"/>
    </row>
    <row r="2283" spans="3:4">
      <c r="C2283" s="29"/>
      <c r="D2283" s="29"/>
    </row>
    <row r="2284" spans="3:4">
      <c r="C2284" s="29"/>
      <c r="D2284" s="29"/>
    </row>
    <row r="2285" spans="3:4">
      <c r="C2285" s="29"/>
      <c r="D2285" s="29"/>
    </row>
    <row r="2286" spans="3:4">
      <c r="C2286" s="29"/>
      <c r="D2286" s="29"/>
    </row>
    <row r="2287" spans="3:4">
      <c r="C2287" s="29"/>
      <c r="D2287" s="29"/>
    </row>
    <row r="2288" spans="3:4">
      <c r="C2288" s="29"/>
      <c r="D2288" s="29"/>
    </row>
    <row r="2289" spans="3:4">
      <c r="C2289" s="29"/>
      <c r="D2289" s="29"/>
    </row>
    <row r="2290" spans="3:4">
      <c r="C2290" s="29"/>
      <c r="D2290" s="29"/>
    </row>
    <row r="2291" spans="3:4">
      <c r="C2291" s="29"/>
      <c r="D2291" s="29"/>
    </row>
    <row r="2292" spans="3:4">
      <c r="C2292" s="29"/>
      <c r="D2292" s="29"/>
    </row>
    <row r="2293" spans="3:4">
      <c r="C2293" s="29"/>
      <c r="D2293" s="29"/>
    </row>
    <row r="2294" spans="3:4">
      <c r="C2294" s="29"/>
      <c r="D2294" s="29"/>
    </row>
    <row r="2295" spans="3:4">
      <c r="C2295" s="29"/>
      <c r="D2295" s="29"/>
    </row>
    <row r="2296" spans="3:4">
      <c r="C2296" s="29"/>
      <c r="D2296" s="29"/>
    </row>
    <row r="2297" spans="3:4">
      <c r="C2297" s="29"/>
      <c r="D2297" s="29"/>
    </row>
    <row r="2298" spans="3:4">
      <c r="C2298" s="29"/>
      <c r="D2298" s="29"/>
    </row>
    <row r="2299" spans="3:4">
      <c r="C2299" s="29"/>
      <c r="D2299" s="29"/>
    </row>
    <row r="2300" spans="3:4">
      <c r="C2300" s="29"/>
      <c r="D2300" s="29"/>
    </row>
    <row r="2301" spans="3:4">
      <c r="C2301" s="29"/>
      <c r="D2301" s="29"/>
    </row>
    <row r="2302" spans="3:4">
      <c r="C2302" s="29"/>
      <c r="D2302" s="29"/>
    </row>
    <row r="2303" spans="3:4">
      <c r="C2303" s="29"/>
      <c r="D2303" s="29"/>
    </row>
    <row r="2304" spans="3:4">
      <c r="C2304" s="29"/>
      <c r="D2304" s="29"/>
    </row>
    <row r="2305" spans="3:4">
      <c r="C2305" s="29"/>
      <c r="D2305" s="29"/>
    </row>
    <row r="2306" spans="3:4">
      <c r="C2306" s="29"/>
      <c r="D2306" s="29"/>
    </row>
    <row r="2307" spans="3:4">
      <c r="C2307" s="29"/>
      <c r="D2307" s="29"/>
    </row>
    <row r="2308" spans="3:4">
      <c r="C2308" s="29"/>
      <c r="D2308" s="29"/>
    </row>
    <row r="2309" spans="3:4">
      <c r="C2309" s="29"/>
      <c r="D2309" s="29"/>
    </row>
    <row r="2310" spans="3:4">
      <c r="C2310" s="29"/>
      <c r="D2310" s="29"/>
    </row>
    <row r="2311" spans="3:4">
      <c r="C2311" s="29"/>
      <c r="D2311" s="29"/>
    </row>
    <row r="2312" spans="3:4">
      <c r="C2312" s="29"/>
      <c r="D2312" s="29"/>
    </row>
    <row r="2313" spans="3:4">
      <c r="C2313" s="29"/>
      <c r="D2313" s="29"/>
    </row>
    <row r="2314" spans="3:4">
      <c r="C2314" s="29"/>
      <c r="D2314" s="29"/>
    </row>
    <row r="2315" spans="3:4">
      <c r="C2315" s="29"/>
      <c r="D2315" s="29"/>
    </row>
    <row r="2316" spans="3:4">
      <c r="C2316" s="29"/>
      <c r="D2316" s="29"/>
    </row>
    <row r="2317" spans="3:4">
      <c r="C2317" s="29"/>
      <c r="D2317" s="29"/>
    </row>
    <row r="2318" spans="3:4">
      <c r="C2318" s="29"/>
      <c r="D2318" s="29"/>
    </row>
    <row r="2319" spans="3:4">
      <c r="C2319" s="29"/>
      <c r="D2319" s="29"/>
    </row>
    <row r="2320" spans="3:4">
      <c r="C2320" s="29"/>
      <c r="D2320" s="29"/>
    </row>
    <row r="2321" spans="3:4">
      <c r="C2321" s="29"/>
      <c r="D2321" s="29"/>
    </row>
    <row r="2322" spans="3:4">
      <c r="C2322" s="29"/>
      <c r="D2322" s="29"/>
    </row>
    <row r="2323" spans="3:4">
      <c r="C2323" s="29"/>
      <c r="D2323" s="29"/>
    </row>
    <row r="2324" spans="3:4">
      <c r="C2324" s="29"/>
      <c r="D2324" s="29"/>
    </row>
    <row r="2325" spans="3:4">
      <c r="C2325" s="29"/>
      <c r="D2325" s="29"/>
    </row>
    <row r="2326" spans="3:4">
      <c r="C2326" s="29"/>
      <c r="D2326" s="29"/>
    </row>
    <row r="2327" spans="3:4">
      <c r="C2327" s="29"/>
      <c r="D2327" s="29"/>
    </row>
    <row r="2328" spans="3:4">
      <c r="C2328" s="29"/>
      <c r="D2328" s="29"/>
    </row>
    <row r="2329" spans="3:4">
      <c r="C2329" s="29"/>
      <c r="D2329" s="29"/>
    </row>
    <row r="2330" spans="3:4">
      <c r="C2330" s="29"/>
      <c r="D2330" s="29"/>
    </row>
    <row r="2331" spans="3:4">
      <c r="C2331" s="29"/>
      <c r="D2331" s="29"/>
    </row>
    <row r="2332" spans="3:4">
      <c r="C2332" s="29"/>
      <c r="D2332" s="29"/>
    </row>
    <row r="2333" spans="3:4">
      <c r="C2333" s="29"/>
      <c r="D2333" s="29"/>
    </row>
    <row r="2334" spans="3:4">
      <c r="C2334" s="29"/>
      <c r="D2334" s="29"/>
    </row>
    <row r="2335" spans="3:4">
      <c r="C2335" s="29"/>
      <c r="D2335" s="29"/>
    </row>
    <row r="2336" spans="3:4">
      <c r="C2336" s="29"/>
      <c r="D2336" s="29"/>
    </row>
    <row r="2337" spans="3:4">
      <c r="C2337" s="29"/>
      <c r="D2337" s="29"/>
    </row>
    <row r="2338" spans="3:4">
      <c r="C2338" s="29"/>
      <c r="D2338" s="29"/>
    </row>
    <row r="2339" spans="3:4">
      <c r="C2339" s="29"/>
      <c r="D2339" s="29"/>
    </row>
    <row r="2340" spans="3:4">
      <c r="C2340" s="29"/>
      <c r="D2340" s="29"/>
    </row>
    <row r="2341" spans="3:4">
      <c r="C2341" s="29"/>
      <c r="D2341" s="29"/>
    </row>
    <row r="2342" spans="3:4">
      <c r="C2342" s="29"/>
      <c r="D2342" s="29"/>
    </row>
    <row r="2343" spans="3:4">
      <c r="C2343" s="29"/>
      <c r="D2343" s="29"/>
    </row>
    <row r="2344" spans="3:4">
      <c r="C2344" s="29"/>
      <c r="D2344" s="29"/>
    </row>
    <row r="2345" spans="3:4">
      <c r="C2345" s="29"/>
      <c r="D2345" s="29"/>
    </row>
    <row r="2346" spans="3:4">
      <c r="C2346" s="29"/>
      <c r="D2346" s="29"/>
    </row>
    <row r="2347" spans="3:4">
      <c r="C2347" s="29"/>
      <c r="D2347" s="29"/>
    </row>
    <row r="2348" spans="3:4">
      <c r="C2348" s="29"/>
      <c r="D2348" s="29"/>
    </row>
    <row r="2349" spans="3:4">
      <c r="C2349" s="29"/>
      <c r="D2349" s="29"/>
    </row>
    <row r="2350" spans="3:4">
      <c r="C2350" s="29"/>
      <c r="D2350" s="29"/>
    </row>
    <row r="2351" spans="3:4">
      <c r="C2351" s="29"/>
      <c r="D2351" s="29"/>
    </row>
    <row r="2352" spans="3:4">
      <c r="C2352" s="29"/>
      <c r="D2352" s="29"/>
    </row>
    <row r="2353" spans="3:4">
      <c r="C2353" s="29"/>
      <c r="D2353" s="29"/>
    </row>
    <row r="2354" spans="3:4">
      <c r="C2354" s="29"/>
      <c r="D2354" s="29"/>
    </row>
    <row r="2355" spans="3:4">
      <c r="C2355" s="29"/>
      <c r="D2355" s="29"/>
    </row>
    <row r="2356" spans="3:4">
      <c r="C2356" s="29"/>
      <c r="D2356" s="29"/>
    </row>
    <row r="2357" spans="3:4">
      <c r="C2357" s="29"/>
      <c r="D2357" s="29"/>
    </row>
    <row r="2358" spans="3:4">
      <c r="C2358" s="29"/>
      <c r="D2358" s="29"/>
    </row>
    <row r="2359" spans="3:4">
      <c r="C2359" s="29"/>
      <c r="D2359" s="29"/>
    </row>
    <row r="2360" spans="3:4">
      <c r="C2360" s="29"/>
      <c r="D2360" s="29"/>
    </row>
    <row r="2361" spans="3:4">
      <c r="C2361" s="29"/>
      <c r="D2361" s="29"/>
    </row>
    <row r="2362" spans="3:4">
      <c r="C2362" s="29"/>
      <c r="D2362" s="29"/>
    </row>
    <row r="2363" spans="3:4">
      <c r="C2363" s="29"/>
      <c r="D2363" s="29"/>
    </row>
    <row r="2364" spans="3:4">
      <c r="C2364" s="29"/>
      <c r="D2364" s="29"/>
    </row>
    <row r="2365" spans="3:4">
      <c r="C2365" s="29"/>
      <c r="D2365" s="29"/>
    </row>
    <row r="2366" spans="3:4">
      <c r="C2366" s="29"/>
      <c r="D2366" s="29"/>
    </row>
    <row r="2367" spans="3:4">
      <c r="C2367" s="29"/>
      <c r="D2367" s="29"/>
    </row>
    <row r="2368" spans="3:4">
      <c r="C2368" s="29"/>
      <c r="D2368" s="29"/>
    </row>
    <row r="2369" spans="3:4">
      <c r="C2369" s="29"/>
      <c r="D2369" s="29"/>
    </row>
    <row r="2370" spans="3:4">
      <c r="C2370" s="29"/>
      <c r="D2370" s="29"/>
    </row>
    <row r="2371" spans="3:4">
      <c r="C2371" s="29"/>
      <c r="D2371" s="29"/>
    </row>
    <row r="2372" spans="3:4">
      <c r="C2372" s="29"/>
      <c r="D2372" s="29"/>
    </row>
    <row r="2373" spans="3:4">
      <c r="C2373" s="29"/>
      <c r="D2373" s="29"/>
    </row>
    <row r="2374" spans="3:4">
      <c r="C2374" s="29"/>
      <c r="D2374" s="29"/>
    </row>
    <row r="2375" spans="3:4">
      <c r="C2375" s="29"/>
      <c r="D2375" s="29"/>
    </row>
    <row r="2376" spans="3:4">
      <c r="C2376" s="29"/>
      <c r="D2376" s="29"/>
    </row>
    <row r="2377" spans="3:4">
      <c r="C2377" s="29"/>
      <c r="D2377" s="29"/>
    </row>
    <row r="2378" spans="3:4">
      <c r="C2378" s="29"/>
      <c r="D2378" s="29"/>
    </row>
    <row r="2379" spans="3:4">
      <c r="C2379" s="29"/>
      <c r="D2379" s="29"/>
    </row>
    <row r="2380" spans="3:4">
      <c r="C2380" s="29"/>
      <c r="D2380" s="29"/>
    </row>
    <row r="2381" spans="3:4">
      <c r="C2381" s="29"/>
      <c r="D2381" s="29"/>
    </row>
    <row r="2382" spans="3:4">
      <c r="C2382" s="29"/>
      <c r="D2382" s="29"/>
    </row>
    <row r="2383" spans="3:4">
      <c r="C2383" s="29"/>
      <c r="D2383" s="29"/>
    </row>
    <row r="2384" spans="3:4">
      <c r="C2384" s="29"/>
      <c r="D2384" s="29"/>
    </row>
    <row r="2385" spans="3:4">
      <c r="C2385" s="29"/>
      <c r="D2385" s="29"/>
    </row>
    <row r="2386" spans="3:4">
      <c r="C2386" s="29"/>
      <c r="D2386" s="29"/>
    </row>
    <row r="2387" spans="3:4">
      <c r="C2387" s="29"/>
      <c r="D2387" s="29"/>
    </row>
    <row r="2388" spans="3:4">
      <c r="C2388" s="29"/>
      <c r="D2388" s="29"/>
    </row>
    <row r="2389" spans="3:4">
      <c r="C2389" s="29"/>
      <c r="D2389" s="29"/>
    </row>
    <row r="2390" spans="3:4">
      <c r="C2390" s="29"/>
      <c r="D2390" s="29"/>
    </row>
    <row r="2391" spans="3:4">
      <c r="C2391" s="29"/>
      <c r="D2391" s="29"/>
    </row>
    <row r="2392" spans="3:4">
      <c r="C2392" s="29"/>
      <c r="D2392" s="29"/>
    </row>
    <row r="2393" spans="3:4">
      <c r="C2393" s="29"/>
      <c r="D2393" s="29"/>
    </row>
    <row r="2394" spans="3:4">
      <c r="C2394" s="29"/>
      <c r="D2394" s="29"/>
    </row>
    <row r="2395" spans="3:4">
      <c r="C2395" s="29"/>
      <c r="D2395" s="29"/>
    </row>
    <row r="2396" spans="3:4">
      <c r="C2396" s="29"/>
      <c r="D2396" s="29"/>
    </row>
    <row r="2397" spans="3:4">
      <c r="C2397" s="29"/>
      <c r="D2397" s="29"/>
    </row>
    <row r="2398" spans="3:4">
      <c r="C2398" s="29"/>
      <c r="D2398" s="29"/>
    </row>
    <row r="2399" spans="3:4">
      <c r="C2399" s="29"/>
      <c r="D2399" s="29"/>
    </row>
    <row r="2400" spans="3:4">
      <c r="C2400" s="29"/>
      <c r="D2400" s="29"/>
    </row>
    <row r="2401" spans="3:4">
      <c r="C2401" s="29"/>
      <c r="D2401" s="29"/>
    </row>
    <row r="2402" spans="3:4">
      <c r="C2402" s="29"/>
      <c r="D2402" s="29"/>
    </row>
    <row r="2403" spans="3:4">
      <c r="C2403" s="29"/>
      <c r="D2403" s="29"/>
    </row>
    <row r="2404" spans="3:4">
      <c r="C2404" s="29"/>
      <c r="D2404" s="29"/>
    </row>
    <row r="2405" spans="3:4">
      <c r="C2405" s="29"/>
      <c r="D2405" s="29"/>
    </row>
    <row r="2406" spans="3:4">
      <c r="C2406" s="29"/>
      <c r="D2406" s="29"/>
    </row>
    <row r="2407" spans="3:4">
      <c r="C2407" s="29"/>
      <c r="D2407" s="29"/>
    </row>
    <row r="2408" spans="3:4">
      <c r="C2408" s="29"/>
      <c r="D2408" s="29"/>
    </row>
    <row r="2409" spans="3:4">
      <c r="C2409" s="29"/>
      <c r="D2409" s="29"/>
    </row>
    <row r="2410" spans="3:4">
      <c r="C2410" s="29"/>
      <c r="D2410" s="29"/>
    </row>
    <row r="2411" spans="3:4">
      <c r="C2411" s="29"/>
      <c r="D2411" s="29"/>
    </row>
    <row r="2412" spans="3:4">
      <c r="C2412" s="29"/>
      <c r="D2412" s="29"/>
    </row>
    <row r="2413" spans="3:4">
      <c r="C2413" s="29"/>
      <c r="D2413" s="29"/>
    </row>
    <row r="2414" spans="3:4">
      <c r="C2414" s="29"/>
      <c r="D2414" s="29"/>
    </row>
    <row r="2415" spans="3:4">
      <c r="C2415" s="29"/>
      <c r="D2415" s="29"/>
    </row>
    <row r="2416" spans="3:4">
      <c r="C2416" s="29"/>
      <c r="D2416" s="29"/>
    </row>
    <row r="2417" spans="3:4">
      <c r="C2417" s="29"/>
      <c r="D2417" s="29"/>
    </row>
    <row r="2418" spans="3:4">
      <c r="C2418" s="29"/>
      <c r="D2418" s="29"/>
    </row>
    <row r="2419" spans="3:4">
      <c r="C2419" s="29"/>
      <c r="D2419" s="29"/>
    </row>
    <row r="2420" spans="3:4">
      <c r="C2420" s="29"/>
      <c r="D2420" s="29"/>
    </row>
    <row r="2421" spans="3:4">
      <c r="C2421" s="29"/>
      <c r="D2421" s="29"/>
    </row>
    <row r="2422" spans="3:4">
      <c r="C2422" s="29"/>
      <c r="D2422" s="29"/>
    </row>
    <row r="2423" spans="3:4">
      <c r="C2423" s="29"/>
      <c r="D2423" s="29"/>
    </row>
    <row r="2424" spans="3:4">
      <c r="C2424" s="29"/>
      <c r="D2424" s="29"/>
    </row>
    <row r="2425" spans="3:4">
      <c r="C2425" s="29"/>
      <c r="D2425" s="29"/>
    </row>
    <row r="2426" spans="3:4">
      <c r="C2426" s="29"/>
      <c r="D2426" s="29"/>
    </row>
    <row r="2427" spans="3:4">
      <c r="C2427" s="29"/>
      <c r="D2427" s="29"/>
    </row>
    <row r="2428" spans="3:4">
      <c r="C2428" s="29"/>
      <c r="D2428" s="29"/>
    </row>
    <row r="2429" spans="3:4">
      <c r="C2429" s="29"/>
      <c r="D2429" s="29"/>
    </row>
    <row r="2430" spans="3:4">
      <c r="C2430" s="29"/>
      <c r="D2430" s="29"/>
    </row>
    <row r="2431" spans="3:4">
      <c r="C2431" s="29"/>
      <c r="D2431" s="29"/>
    </row>
    <row r="2432" spans="3:4">
      <c r="C2432" s="29"/>
      <c r="D2432" s="29"/>
    </row>
    <row r="2433" spans="3:4">
      <c r="C2433" s="29"/>
      <c r="D2433" s="29"/>
    </row>
    <row r="2434" spans="3:4">
      <c r="C2434" s="29"/>
      <c r="D2434" s="29"/>
    </row>
    <row r="2435" spans="3:4">
      <c r="C2435" s="29"/>
      <c r="D2435" s="29"/>
    </row>
    <row r="2436" spans="3:4">
      <c r="C2436" s="29"/>
      <c r="D2436" s="29"/>
    </row>
    <row r="2437" spans="3:4">
      <c r="C2437" s="29"/>
      <c r="D2437" s="29"/>
    </row>
    <row r="2438" spans="3:4">
      <c r="C2438" s="29"/>
      <c r="D2438" s="29"/>
    </row>
    <row r="2439" spans="3:4">
      <c r="C2439" s="29"/>
      <c r="D2439" s="29"/>
    </row>
    <row r="2440" spans="3:4">
      <c r="C2440" s="29"/>
      <c r="D2440" s="29"/>
    </row>
    <row r="2441" spans="3:4">
      <c r="C2441" s="29"/>
      <c r="D2441" s="29"/>
    </row>
    <row r="2442" spans="3:4">
      <c r="C2442" s="29"/>
      <c r="D2442" s="29"/>
    </row>
    <row r="2443" spans="3:4">
      <c r="C2443" s="29"/>
      <c r="D2443" s="29"/>
    </row>
    <row r="2444" spans="3:4">
      <c r="C2444" s="29"/>
      <c r="D2444" s="29"/>
    </row>
    <row r="2445" spans="3:4">
      <c r="C2445" s="29"/>
      <c r="D2445" s="29"/>
    </row>
    <row r="2446" spans="3:4">
      <c r="C2446" s="29"/>
      <c r="D2446" s="29"/>
    </row>
    <row r="2447" spans="3:4">
      <c r="C2447" s="29"/>
      <c r="D2447" s="29"/>
    </row>
    <row r="2448" spans="3:4">
      <c r="C2448" s="29"/>
      <c r="D2448" s="29"/>
    </row>
    <row r="2449" spans="3:4">
      <c r="C2449" s="29"/>
      <c r="D2449" s="29"/>
    </row>
    <row r="2450" spans="3:4">
      <c r="C2450" s="29"/>
      <c r="D2450" s="29"/>
    </row>
    <row r="2451" spans="3:4">
      <c r="C2451" s="29"/>
      <c r="D2451" s="29"/>
    </row>
    <row r="2452" spans="3:4">
      <c r="C2452" s="29"/>
      <c r="D2452" s="29"/>
    </row>
    <row r="2453" spans="3:4">
      <c r="C2453" s="29"/>
      <c r="D2453" s="29"/>
    </row>
    <row r="2454" spans="3:4">
      <c r="C2454" s="29"/>
      <c r="D2454" s="29"/>
    </row>
    <row r="2455" spans="3:4">
      <c r="C2455" s="29"/>
      <c r="D2455" s="29"/>
    </row>
    <row r="2456" spans="3:4">
      <c r="C2456" s="29"/>
      <c r="D2456" s="29"/>
    </row>
    <row r="2457" spans="3:4">
      <c r="C2457" s="29"/>
      <c r="D2457" s="29"/>
    </row>
    <row r="2458" spans="3:4">
      <c r="C2458" s="29"/>
      <c r="D2458" s="29"/>
    </row>
    <row r="2459" spans="3:4">
      <c r="C2459" s="29"/>
      <c r="D2459" s="29"/>
    </row>
    <row r="2460" spans="3:4">
      <c r="C2460" s="29"/>
      <c r="D2460" s="29"/>
    </row>
    <row r="2461" spans="3:4">
      <c r="C2461" s="29"/>
      <c r="D2461" s="29"/>
    </row>
    <row r="2462" spans="3:4">
      <c r="C2462" s="29"/>
      <c r="D2462" s="29"/>
    </row>
    <row r="2463" spans="3:4">
      <c r="C2463" s="29"/>
      <c r="D2463" s="29"/>
    </row>
    <row r="2464" spans="3:4">
      <c r="C2464" s="29"/>
      <c r="D2464" s="29"/>
    </row>
    <row r="2465" spans="3:4">
      <c r="C2465" s="29"/>
      <c r="D2465" s="29"/>
    </row>
    <row r="2466" spans="3:4">
      <c r="C2466" s="29"/>
      <c r="D2466" s="29"/>
    </row>
    <row r="2467" spans="3:4">
      <c r="C2467" s="29"/>
      <c r="D2467" s="29"/>
    </row>
    <row r="2468" spans="3:4">
      <c r="C2468" s="29"/>
      <c r="D2468" s="29"/>
    </row>
    <row r="2469" spans="3:4">
      <c r="C2469" s="29"/>
      <c r="D2469" s="29"/>
    </row>
    <row r="2470" spans="3:4">
      <c r="C2470" s="29"/>
      <c r="D2470" s="29"/>
    </row>
    <row r="2471" spans="3:4">
      <c r="C2471" s="29"/>
      <c r="D2471" s="29"/>
    </row>
    <row r="2472" spans="3:4">
      <c r="C2472" s="29"/>
      <c r="D2472" s="29"/>
    </row>
    <row r="2473" spans="3:4">
      <c r="C2473" s="29"/>
      <c r="D2473" s="29"/>
    </row>
    <row r="2474" spans="3:4">
      <c r="C2474" s="29"/>
      <c r="D2474" s="29"/>
    </row>
    <row r="2475" spans="3:4">
      <c r="C2475" s="29"/>
      <c r="D2475" s="29"/>
    </row>
    <row r="2476" spans="3:4">
      <c r="C2476" s="29"/>
      <c r="D2476" s="29"/>
    </row>
    <row r="2477" spans="3:4">
      <c r="C2477" s="29"/>
      <c r="D2477" s="29"/>
    </row>
    <row r="2478" spans="3:4">
      <c r="C2478" s="29"/>
      <c r="D2478" s="29"/>
    </row>
    <row r="2479" spans="3:4">
      <c r="C2479" s="29"/>
      <c r="D2479" s="29"/>
    </row>
    <row r="2480" spans="3:4">
      <c r="C2480" s="29"/>
      <c r="D2480" s="29"/>
    </row>
    <row r="2481" spans="3:4">
      <c r="C2481" s="29"/>
      <c r="D2481" s="29"/>
    </row>
    <row r="2482" spans="3:4">
      <c r="C2482" s="29"/>
      <c r="D2482" s="29"/>
    </row>
    <row r="2483" spans="3:4">
      <c r="C2483" s="29"/>
      <c r="D2483" s="29"/>
    </row>
    <row r="2484" spans="3:4">
      <c r="C2484" s="29"/>
      <c r="D2484" s="29"/>
    </row>
    <row r="2485" spans="3:4">
      <c r="C2485" s="29"/>
      <c r="D2485" s="29"/>
    </row>
    <row r="2486" spans="3:4">
      <c r="C2486" s="29"/>
      <c r="D2486" s="29"/>
    </row>
    <row r="2487" spans="3:4">
      <c r="C2487" s="29"/>
      <c r="D2487" s="29"/>
    </row>
    <row r="2488" spans="3:4">
      <c r="C2488" s="29"/>
      <c r="D2488" s="29"/>
    </row>
    <row r="2489" spans="3:4">
      <c r="C2489" s="29"/>
      <c r="D2489" s="29"/>
    </row>
    <row r="2490" spans="3:4">
      <c r="C2490" s="29"/>
      <c r="D2490" s="29"/>
    </row>
    <row r="2491" spans="3:4">
      <c r="C2491" s="29"/>
      <c r="D2491" s="29"/>
    </row>
    <row r="2492" spans="3:4">
      <c r="C2492" s="29"/>
      <c r="D2492" s="29"/>
    </row>
    <row r="2493" spans="3:4">
      <c r="C2493" s="29"/>
      <c r="D2493" s="29"/>
    </row>
    <row r="2494" spans="3:4">
      <c r="C2494" s="29"/>
      <c r="D2494" s="29"/>
    </row>
    <row r="2495" spans="3:4">
      <c r="C2495" s="29"/>
      <c r="D2495" s="29"/>
    </row>
    <row r="2496" spans="3:4">
      <c r="C2496" s="29"/>
      <c r="D2496" s="29"/>
    </row>
    <row r="2497" spans="3:4">
      <c r="C2497" s="29"/>
      <c r="D2497" s="29"/>
    </row>
    <row r="2498" spans="3:4">
      <c r="C2498" s="29"/>
      <c r="D2498" s="29"/>
    </row>
    <row r="2499" spans="3:4">
      <c r="C2499" s="29"/>
      <c r="D2499" s="29"/>
    </row>
    <row r="2500" spans="3:4">
      <c r="C2500" s="29"/>
      <c r="D2500" s="29"/>
    </row>
    <row r="2501" spans="3:4">
      <c r="C2501" s="29"/>
      <c r="D2501" s="29"/>
    </row>
    <row r="2502" spans="3:4">
      <c r="C2502" s="29"/>
      <c r="D2502" s="29"/>
    </row>
    <row r="2503" spans="3:4">
      <c r="C2503" s="29"/>
      <c r="D2503" s="29"/>
    </row>
    <row r="2504" spans="3:4">
      <c r="C2504" s="29"/>
      <c r="D2504" s="29"/>
    </row>
    <row r="2505" spans="3:4">
      <c r="C2505" s="29"/>
      <c r="D2505" s="29"/>
    </row>
    <row r="2506" spans="3:4">
      <c r="C2506" s="29"/>
      <c r="D2506" s="29"/>
    </row>
    <row r="2507" spans="3:4">
      <c r="C2507" s="29"/>
      <c r="D2507" s="29"/>
    </row>
    <row r="2508" spans="3:4">
      <c r="C2508" s="29"/>
      <c r="D2508" s="29"/>
    </row>
    <row r="2509" spans="3:4">
      <c r="C2509" s="29"/>
      <c r="D2509" s="29"/>
    </row>
    <row r="2510" spans="3:4">
      <c r="C2510" s="29"/>
      <c r="D2510" s="29"/>
    </row>
    <row r="2511" spans="3:4">
      <c r="C2511" s="29"/>
      <c r="D2511" s="29"/>
    </row>
    <row r="2512" spans="3:4">
      <c r="C2512" s="29"/>
      <c r="D2512" s="29"/>
    </row>
    <row r="2513" spans="3:4">
      <c r="C2513" s="29"/>
      <c r="D2513" s="29"/>
    </row>
    <row r="2514" spans="3:4">
      <c r="C2514" s="29"/>
      <c r="D2514" s="29"/>
    </row>
    <row r="2515" spans="3:4">
      <c r="C2515" s="29"/>
      <c r="D2515" s="29"/>
    </row>
    <row r="2516" spans="3:4">
      <c r="C2516" s="29"/>
      <c r="D2516" s="29"/>
    </row>
    <row r="2517" spans="3:4">
      <c r="C2517" s="29"/>
      <c r="D2517" s="29"/>
    </row>
    <row r="2518" spans="3:4">
      <c r="C2518" s="29"/>
      <c r="D2518" s="29"/>
    </row>
    <row r="2519" spans="3:4">
      <c r="C2519" s="29"/>
      <c r="D2519" s="29"/>
    </row>
    <row r="2520" spans="3:4">
      <c r="C2520" s="29"/>
      <c r="D2520" s="29"/>
    </row>
    <row r="2521" spans="3:4">
      <c r="C2521" s="29"/>
      <c r="D2521" s="29"/>
    </row>
    <row r="2522" spans="3:4">
      <c r="C2522" s="29"/>
      <c r="D2522" s="29"/>
    </row>
    <row r="2523" spans="3:4">
      <c r="C2523" s="29"/>
      <c r="D2523" s="29"/>
    </row>
    <row r="2524" spans="3:4">
      <c r="C2524" s="29"/>
      <c r="D2524" s="29"/>
    </row>
    <row r="2525" spans="3:4">
      <c r="C2525" s="29"/>
      <c r="D2525" s="29"/>
    </row>
    <row r="2526" spans="3:4">
      <c r="C2526" s="29"/>
      <c r="D2526" s="29"/>
    </row>
    <row r="2527" spans="3:4">
      <c r="C2527" s="29"/>
      <c r="D2527" s="29"/>
    </row>
    <row r="2528" spans="3:4">
      <c r="C2528" s="29"/>
      <c r="D2528" s="29"/>
    </row>
    <row r="2529" spans="3:4">
      <c r="C2529" s="29"/>
      <c r="D2529" s="29"/>
    </row>
    <row r="2530" spans="3:4">
      <c r="C2530" s="29"/>
      <c r="D2530" s="29"/>
    </row>
    <row r="2531" spans="3:4">
      <c r="C2531" s="29"/>
      <c r="D2531" s="29"/>
    </row>
    <row r="2532" spans="3:4">
      <c r="C2532" s="29"/>
      <c r="D2532" s="29"/>
    </row>
    <row r="2533" spans="3:4">
      <c r="C2533" s="29"/>
      <c r="D2533" s="29"/>
    </row>
    <row r="2534" spans="3:4">
      <c r="C2534" s="29"/>
      <c r="D2534" s="29"/>
    </row>
    <row r="2535" spans="3:4">
      <c r="C2535" s="29"/>
      <c r="D2535" s="29"/>
    </row>
    <row r="2536" spans="3:4">
      <c r="C2536" s="29"/>
      <c r="D2536" s="29"/>
    </row>
    <row r="2537" spans="3:4">
      <c r="C2537" s="29"/>
      <c r="D2537" s="29"/>
    </row>
    <row r="2538" spans="3:4">
      <c r="C2538" s="29"/>
      <c r="D2538" s="29"/>
    </row>
    <row r="2539" spans="3:4">
      <c r="C2539" s="29"/>
      <c r="D2539" s="29"/>
    </row>
    <row r="2540" spans="3:4">
      <c r="C2540" s="29"/>
      <c r="D2540" s="29"/>
    </row>
    <row r="2541" spans="3:4">
      <c r="C2541" s="29"/>
      <c r="D2541" s="29"/>
    </row>
    <row r="2542" spans="3:4">
      <c r="C2542" s="29"/>
      <c r="D2542" s="29"/>
    </row>
    <row r="2543" spans="3:4">
      <c r="C2543" s="29"/>
      <c r="D2543" s="29"/>
    </row>
    <row r="2544" spans="3:4">
      <c r="C2544" s="29"/>
      <c r="D2544" s="29"/>
    </row>
    <row r="2545" spans="3:4">
      <c r="C2545" s="29"/>
      <c r="D2545" s="29"/>
    </row>
    <row r="2546" spans="3:4">
      <c r="C2546" s="29"/>
      <c r="D2546" s="29"/>
    </row>
    <row r="2547" spans="3:4">
      <c r="C2547" s="29"/>
      <c r="D2547" s="29"/>
    </row>
    <row r="2548" spans="3:4">
      <c r="C2548" s="29"/>
      <c r="D2548" s="29"/>
    </row>
    <row r="2549" spans="3:4">
      <c r="C2549" s="29"/>
      <c r="D2549" s="29"/>
    </row>
    <row r="2550" spans="3:4">
      <c r="C2550" s="29"/>
      <c r="D2550" s="29"/>
    </row>
    <row r="2551" spans="3:4">
      <c r="C2551" s="29"/>
      <c r="D2551" s="29"/>
    </row>
    <row r="2552" spans="3:4">
      <c r="C2552" s="29"/>
      <c r="D2552" s="29"/>
    </row>
    <row r="2553" spans="3:4">
      <c r="C2553" s="29"/>
      <c r="D2553" s="29"/>
    </row>
    <row r="2554" spans="3:4">
      <c r="C2554" s="29"/>
      <c r="D2554" s="29"/>
    </row>
    <row r="2555" spans="3:4">
      <c r="C2555" s="29"/>
      <c r="D2555" s="29"/>
    </row>
    <row r="2556" spans="3:4">
      <c r="C2556" s="29"/>
      <c r="D2556" s="29"/>
    </row>
    <row r="2557" spans="3:4">
      <c r="C2557" s="29"/>
      <c r="D2557" s="29"/>
    </row>
    <row r="2558" spans="3:4">
      <c r="C2558" s="29"/>
      <c r="D2558" s="29"/>
    </row>
    <row r="2559" spans="3:4">
      <c r="C2559" s="29"/>
      <c r="D2559" s="29"/>
    </row>
    <row r="2560" spans="3:4">
      <c r="C2560" s="29"/>
      <c r="D2560" s="29"/>
    </row>
    <row r="2561" spans="3:4">
      <c r="C2561" s="29"/>
      <c r="D2561" s="29"/>
    </row>
    <row r="2562" spans="3:4">
      <c r="C2562" s="29"/>
      <c r="D2562" s="29"/>
    </row>
    <row r="2563" spans="3:4">
      <c r="C2563" s="29"/>
      <c r="D2563" s="29"/>
    </row>
    <row r="2564" spans="3:4">
      <c r="C2564" s="29"/>
      <c r="D2564" s="29"/>
    </row>
    <row r="2565" spans="3:4">
      <c r="C2565" s="29"/>
      <c r="D2565" s="29"/>
    </row>
    <row r="2566" spans="3:4">
      <c r="C2566" s="29"/>
      <c r="D2566" s="29"/>
    </row>
    <row r="2567" spans="3:4">
      <c r="C2567" s="29"/>
      <c r="D2567" s="29"/>
    </row>
    <row r="2568" spans="3:4">
      <c r="C2568" s="29"/>
      <c r="D2568" s="29"/>
    </row>
    <row r="2569" spans="3:4">
      <c r="C2569" s="29"/>
      <c r="D2569" s="29"/>
    </row>
    <row r="2570" spans="3:4">
      <c r="C2570" s="29"/>
      <c r="D2570" s="29"/>
    </row>
    <row r="2571" spans="3:4">
      <c r="C2571" s="29"/>
      <c r="D2571" s="29"/>
    </row>
    <row r="2572" spans="3:4">
      <c r="C2572" s="29"/>
      <c r="D2572" s="29"/>
    </row>
    <row r="2573" spans="3:4">
      <c r="C2573" s="29"/>
      <c r="D2573" s="29"/>
    </row>
    <row r="2574" spans="3:4">
      <c r="C2574" s="29"/>
      <c r="D2574" s="29"/>
    </row>
    <row r="2575" spans="3:4">
      <c r="C2575" s="29"/>
      <c r="D2575" s="29"/>
    </row>
    <row r="2576" spans="3:4">
      <c r="C2576" s="29"/>
      <c r="D2576" s="29"/>
    </row>
    <row r="2577" spans="3:4">
      <c r="C2577" s="29"/>
      <c r="D2577" s="29"/>
    </row>
    <row r="2578" spans="3:4">
      <c r="C2578" s="29"/>
      <c r="D2578" s="29"/>
    </row>
    <row r="2579" spans="3:4">
      <c r="C2579" s="29"/>
      <c r="D2579" s="29"/>
    </row>
    <row r="2580" spans="3:4">
      <c r="C2580" s="29"/>
      <c r="D2580" s="29"/>
    </row>
    <row r="2581" spans="3:4">
      <c r="C2581" s="29"/>
      <c r="D2581" s="29"/>
    </row>
    <row r="2582" spans="3:4">
      <c r="C2582" s="29"/>
      <c r="D2582" s="29"/>
    </row>
    <row r="2583" spans="3:4">
      <c r="C2583" s="29"/>
      <c r="D2583" s="29"/>
    </row>
    <row r="2584" spans="3:4">
      <c r="C2584" s="29"/>
      <c r="D2584" s="29"/>
    </row>
    <row r="2585" spans="3:4">
      <c r="C2585" s="29"/>
      <c r="D2585" s="29"/>
    </row>
    <row r="2586" spans="3:4">
      <c r="C2586" s="29"/>
      <c r="D2586" s="29"/>
    </row>
    <row r="2587" spans="3:4">
      <c r="C2587" s="29"/>
      <c r="D2587" s="29"/>
    </row>
    <row r="2588" spans="3:4">
      <c r="C2588" s="29"/>
      <c r="D2588" s="29"/>
    </row>
    <row r="2589" spans="3:4">
      <c r="C2589" s="29"/>
      <c r="D2589" s="29"/>
    </row>
    <row r="2590" spans="3:4">
      <c r="C2590" s="29"/>
      <c r="D2590" s="29"/>
    </row>
    <row r="2591" spans="3:4">
      <c r="C2591" s="29"/>
      <c r="D2591" s="29"/>
    </row>
    <row r="2592" spans="3:4">
      <c r="C2592" s="29"/>
      <c r="D2592" s="29"/>
    </row>
    <row r="2593" spans="3:4">
      <c r="C2593" s="29"/>
      <c r="D2593" s="29"/>
    </row>
    <row r="2594" spans="3:4">
      <c r="C2594" s="29"/>
      <c r="D2594" s="29"/>
    </row>
    <row r="2595" spans="3:4">
      <c r="C2595" s="29"/>
      <c r="D2595" s="29"/>
    </row>
    <row r="2596" spans="3:4">
      <c r="C2596" s="29"/>
      <c r="D2596" s="29"/>
    </row>
    <row r="2597" spans="3:4">
      <c r="C2597" s="29"/>
      <c r="D2597" s="29"/>
    </row>
    <row r="2598" spans="3:4">
      <c r="C2598" s="29"/>
      <c r="D2598" s="29"/>
    </row>
    <row r="2599" spans="3:4">
      <c r="C2599" s="29"/>
      <c r="D2599" s="29"/>
    </row>
    <row r="2600" spans="3:4">
      <c r="C2600" s="29"/>
      <c r="D2600" s="29"/>
    </row>
    <row r="2601" spans="3:4">
      <c r="C2601" s="29"/>
      <c r="D2601" s="29"/>
    </row>
    <row r="2602" spans="3:4">
      <c r="C2602" s="29"/>
      <c r="D2602" s="29"/>
    </row>
    <row r="2603" spans="3:4">
      <c r="C2603" s="29"/>
      <c r="D2603" s="29"/>
    </row>
    <row r="2604" spans="3:4">
      <c r="C2604" s="29"/>
      <c r="D2604" s="29"/>
    </row>
    <row r="2605" spans="3:4">
      <c r="C2605" s="29"/>
      <c r="D2605" s="29"/>
    </row>
    <row r="2606" spans="3:4">
      <c r="C2606" s="29"/>
      <c r="D2606" s="29"/>
    </row>
    <row r="2607" spans="3:4">
      <c r="C2607" s="29"/>
      <c r="D2607" s="29"/>
    </row>
    <row r="2608" spans="3:4">
      <c r="C2608" s="29"/>
      <c r="D2608" s="29"/>
    </row>
    <row r="2609" spans="3:4">
      <c r="C2609" s="29"/>
      <c r="D2609" s="29"/>
    </row>
    <row r="2610" spans="3:4">
      <c r="C2610" s="29"/>
      <c r="D2610" s="29"/>
    </row>
    <row r="2611" spans="3:4">
      <c r="C2611" s="29"/>
      <c r="D2611" s="29"/>
    </row>
    <row r="2612" spans="3:4">
      <c r="C2612" s="29"/>
      <c r="D2612" s="29"/>
    </row>
    <row r="2613" spans="3:4">
      <c r="C2613" s="29"/>
      <c r="D2613" s="29"/>
    </row>
    <row r="2614" spans="3:4">
      <c r="C2614" s="29"/>
      <c r="D2614" s="29"/>
    </row>
    <row r="2615" spans="3:4">
      <c r="C2615" s="29"/>
      <c r="D2615" s="29"/>
    </row>
    <row r="2616" spans="3:4">
      <c r="C2616" s="29"/>
      <c r="D2616" s="29"/>
    </row>
    <row r="2617" spans="3:4">
      <c r="C2617" s="29"/>
      <c r="D2617" s="29"/>
    </row>
    <row r="2618" spans="3:4">
      <c r="C2618" s="29"/>
      <c r="D2618" s="29"/>
    </row>
    <row r="2619" spans="3:4">
      <c r="C2619" s="29"/>
      <c r="D2619" s="29"/>
    </row>
    <row r="2620" spans="3:4">
      <c r="C2620" s="29"/>
      <c r="D2620" s="29"/>
    </row>
    <row r="2621" spans="3:4">
      <c r="C2621" s="29"/>
      <c r="D2621" s="29"/>
    </row>
    <row r="2622" spans="3:4">
      <c r="C2622" s="29"/>
      <c r="D2622" s="29"/>
    </row>
    <row r="2623" spans="3:4">
      <c r="C2623" s="29"/>
      <c r="D2623" s="29"/>
    </row>
    <row r="2624" spans="3:4">
      <c r="C2624" s="29"/>
      <c r="D2624" s="29"/>
    </row>
    <row r="2625" spans="3:4">
      <c r="C2625" s="29"/>
      <c r="D2625" s="29"/>
    </row>
    <row r="2626" spans="3:4">
      <c r="C2626" s="29"/>
      <c r="D2626" s="29"/>
    </row>
    <row r="2627" spans="3:4">
      <c r="C2627" s="29"/>
      <c r="D2627" s="29"/>
    </row>
    <row r="2628" spans="3:4">
      <c r="C2628" s="29"/>
      <c r="D2628" s="29"/>
    </row>
    <row r="2629" spans="3:4">
      <c r="C2629" s="29"/>
      <c r="D2629" s="29"/>
    </row>
    <row r="2630" spans="3:4">
      <c r="C2630" s="29"/>
      <c r="D2630" s="29"/>
    </row>
    <row r="2631" spans="3:4">
      <c r="C2631" s="29"/>
      <c r="D2631" s="29"/>
    </row>
    <row r="2632" spans="3:4">
      <c r="C2632" s="29"/>
      <c r="D2632" s="29"/>
    </row>
    <row r="2633" spans="3:4">
      <c r="C2633" s="29"/>
      <c r="D2633" s="29"/>
    </row>
    <row r="2634" spans="3:4">
      <c r="C2634" s="29"/>
      <c r="D2634" s="29"/>
    </row>
    <row r="2635" spans="3:4">
      <c r="C2635" s="29"/>
      <c r="D2635" s="29"/>
    </row>
    <row r="2636" spans="3:4">
      <c r="C2636" s="29"/>
      <c r="D2636" s="29"/>
    </row>
    <row r="2637" spans="3:4">
      <c r="C2637" s="29"/>
      <c r="D2637" s="29"/>
    </row>
    <row r="2638" spans="3:4">
      <c r="C2638" s="29"/>
      <c r="D2638" s="29"/>
    </row>
    <row r="2639" spans="3:4">
      <c r="C2639" s="29"/>
      <c r="D2639" s="29"/>
    </row>
    <row r="2640" spans="3:4">
      <c r="C2640" s="29"/>
      <c r="D2640" s="29"/>
    </row>
    <row r="2641" spans="3:4">
      <c r="C2641" s="29"/>
      <c r="D2641" s="29"/>
    </row>
    <row r="2642" spans="3:4">
      <c r="C2642" s="29"/>
      <c r="D2642" s="29"/>
    </row>
    <row r="2643" spans="3:4">
      <c r="C2643" s="29"/>
      <c r="D2643" s="29"/>
    </row>
    <row r="2644" spans="3:4">
      <c r="C2644" s="29"/>
      <c r="D2644" s="29"/>
    </row>
    <row r="2645" spans="3:4">
      <c r="C2645" s="29"/>
      <c r="D2645" s="29"/>
    </row>
    <row r="2646" spans="3:4">
      <c r="C2646" s="29"/>
      <c r="D2646" s="29"/>
    </row>
    <row r="2647" spans="3:4">
      <c r="C2647" s="29"/>
      <c r="D2647" s="29"/>
    </row>
    <row r="2648" spans="3:4">
      <c r="C2648" s="29"/>
      <c r="D2648" s="29"/>
    </row>
    <row r="2649" spans="3:4">
      <c r="C2649" s="29"/>
      <c r="D2649" s="29"/>
    </row>
    <row r="2650" spans="3:4">
      <c r="C2650" s="29"/>
      <c r="D2650" s="29"/>
    </row>
    <row r="2651" spans="3:4">
      <c r="C2651" s="29"/>
      <c r="D2651" s="29"/>
    </row>
    <row r="2652" spans="3:4">
      <c r="C2652" s="29"/>
      <c r="D2652" s="29"/>
    </row>
    <row r="2653" spans="3:4">
      <c r="C2653" s="29"/>
      <c r="D2653" s="29"/>
    </row>
    <row r="2654" spans="3:4">
      <c r="C2654" s="29"/>
      <c r="D2654" s="29"/>
    </row>
    <row r="2655" spans="3:4">
      <c r="C2655" s="29"/>
      <c r="D2655" s="29"/>
    </row>
    <row r="2656" spans="3:4">
      <c r="C2656" s="29"/>
      <c r="D2656" s="29"/>
    </row>
    <row r="2657" spans="3:4">
      <c r="C2657" s="29"/>
      <c r="D2657" s="29"/>
    </row>
    <row r="2658" spans="3:4">
      <c r="C2658" s="29"/>
      <c r="D2658" s="29"/>
    </row>
    <row r="2659" spans="3:4">
      <c r="C2659" s="29"/>
      <c r="D2659" s="29"/>
    </row>
    <row r="2660" spans="3:4">
      <c r="C2660" s="29"/>
      <c r="D2660" s="29"/>
    </row>
    <row r="2661" spans="3:4">
      <c r="C2661" s="29"/>
      <c r="D2661" s="29"/>
    </row>
    <row r="2662" spans="3:4">
      <c r="C2662" s="29"/>
      <c r="D2662" s="29"/>
    </row>
    <row r="2663" spans="3:4">
      <c r="C2663" s="29"/>
      <c r="D2663" s="29"/>
    </row>
    <row r="2664" spans="3:4">
      <c r="C2664" s="29"/>
      <c r="D2664" s="29"/>
    </row>
    <row r="2665" spans="3:4">
      <c r="C2665" s="29"/>
      <c r="D2665" s="29"/>
    </row>
    <row r="2666" spans="3:4">
      <c r="C2666" s="29"/>
      <c r="D2666" s="29"/>
    </row>
    <row r="2667" spans="3:4">
      <c r="C2667" s="29"/>
      <c r="D2667" s="29"/>
    </row>
    <row r="2668" spans="3:4">
      <c r="C2668" s="29"/>
      <c r="D2668" s="29"/>
    </row>
    <row r="2669" spans="3:4">
      <c r="C2669" s="29"/>
      <c r="D2669" s="29"/>
    </row>
    <row r="2670" spans="3:4">
      <c r="C2670" s="29"/>
      <c r="D2670" s="29"/>
    </row>
    <row r="2671" spans="3:4">
      <c r="C2671" s="29"/>
      <c r="D2671" s="29"/>
    </row>
    <row r="2672" spans="3:4">
      <c r="C2672" s="29"/>
      <c r="D2672" s="29"/>
    </row>
    <row r="2673" spans="3:4">
      <c r="C2673" s="29"/>
      <c r="D2673" s="29"/>
    </row>
    <row r="2674" spans="3:4">
      <c r="C2674" s="29"/>
      <c r="D2674" s="29"/>
    </row>
    <row r="2675" spans="3:4">
      <c r="C2675" s="29"/>
      <c r="D2675" s="29"/>
    </row>
    <row r="2676" spans="3:4">
      <c r="C2676" s="29"/>
      <c r="D2676" s="29"/>
    </row>
    <row r="2677" spans="3:4">
      <c r="C2677" s="29"/>
      <c r="D2677" s="29"/>
    </row>
    <row r="2678" spans="3:4">
      <c r="C2678" s="29"/>
      <c r="D2678" s="29"/>
    </row>
    <row r="2679" spans="3:4">
      <c r="C2679" s="29"/>
      <c r="D2679" s="29"/>
    </row>
    <row r="2680" spans="3:4">
      <c r="C2680" s="29"/>
      <c r="D2680" s="29"/>
    </row>
    <row r="2681" spans="3:4">
      <c r="C2681" s="29"/>
      <c r="D2681" s="29"/>
    </row>
    <row r="2682" spans="3:4">
      <c r="C2682" s="29"/>
      <c r="D2682" s="29"/>
    </row>
    <row r="2683" spans="3:4">
      <c r="C2683" s="29"/>
      <c r="D2683" s="29"/>
    </row>
    <row r="2684" spans="3:4">
      <c r="C2684" s="29"/>
      <c r="D2684" s="29"/>
    </row>
    <row r="2685" spans="3:4">
      <c r="C2685" s="29"/>
      <c r="D2685" s="29"/>
    </row>
    <row r="2686" spans="3:4">
      <c r="C2686" s="29"/>
      <c r="D2686" s="29"/>
    </row>
    <row r="2687" spans="3:4">
      <c r="C2687" s="29"/>
      <c r="D2687" s="29"/>
    </row>
    <row r="2688" spans="3:4">
      <c r="C2688" s="29"/>
      <c r="D2688" s="29"/>
    </row>
    <row r="2689" spans="3:4">
      <c r="C2689" s="29"/>
      <c r="D2689" s="29"/>
    </row>
    <row r="2690" spans="3:4">
      <c r="C2690" s="29"/>
      <c r="D2690" s="29"/>
    </row>
    <row r="2691" spans="3:4">
      <c r="C2691" s="29"/>
      <c r="D2691" s="29"/>
    </row>
    <row r="2692" spans="3:4">
      <c r="C2692" s="29"/>
      <c r="D2692" s="29"/>
    </row>
    <row r="2693" spans="3:4">
      <c r="C2693" s="29"/>
      <c r="D2693" s="29"/>
    </row>
    <row r="2694" spans="3:4">
      <c r="C2694" s="29"/>
      <c r="D2694" s="29"/>
    </row>
    <row r="2695" spans="3:4">
      <c r="C2695" s="29"/>
      <c r="D2695" s="29"/>
    </row>
    <row r="2696" spans="3:4">
      <c r="C2696" s="29"/>
      <c r="D2696" s="29"/>
    </row>
    <row r="2697" spans="3:4">
      <c r="C2697" s="29"/>
      <c r="D2697" s="29"/>
    </row>
    <row r="2698" spans="3:4">
      <c r="C2698" s="29"/>
      <c r="D2698" s="29"/>
    </row>
    <row r="2699" spans="3:4">
      <c r="C2699" s="29"/>
      <c r="D2699" s="29"/>
    </row>
    <row r="2700" spans="3:4">
      <c r="C2700" s="29"/>
      <c r="D2700" s="29"/>
    </row>
    <row r="2701" spans="3:4">
      <c r="C2701" s="29"/>
      <c r="D2701" s="29"/>
    </row>
    <row r="2702" spans="3:4">
      <c r="C2702" s="29"/>
      <c r="D2702" s="29"/>
    </row>
    <row r="2703" spans="3:4">
      <c r="C2703" s="29"/>
      <c r="D2703" s="29"/>
    </row>
    <row r="2704" spans="3:4">
      <c r="C2704" s="29"/>
      <c r="D2704" s="29"/>
    </row>
    <row r="2705" spans="3:4">
      <c r="C2705" s="29"/>
      <c r="D2705" s="29"/>
    </row>
    <row r="2706" spans="3:4">
      <c r="C2706" s="29"/>
      <c r="D2706" s="29"/>
    </row>
    <row r="2707" spans="3:4">
      <c r="C2707" s="29"/>
      <c r="D2707" s="29"/>
    </row>
    <row r="2708" spans="3:4">
      <c r="C2708" s="29"/>
      <c r="D2708" s="29"/>
    </row>
    <row r="2709" spans="3:4">
      <c r="C2709" s="29"/>
      <c r="D2709" s="29"/>
    </row>
    <row r="2710" spans="3:4">
      <c r="C2710" s="29"/>
      <c r="D2710" s="29"/>
    </row>
    <row r="2711" spans="3:4">
      <c r="C2711" s="29"/>
      <c r="D2711" s="29"/>
    </row>
    <row r="2712" spans="3:4">
      <c r="C2712" s="29"/>
      <c r="D2712" s="29"/>
    </row>
    <row r="2713" spans="3:4">
      <c r="C2713" s="29"/>
      <c r="D2713" s="29"/>
    </row>
    <row r="2714" spans="3:4">
      <c r="C2714" s="29"/>
      <c r="D2714" s="29"/>
    </row>
    <row r="2715" spans="3:4">
      <c r="C2715" s="29"/>
      <c r="D2715" s="29"/>
    </row>
    <row r="2716" spans="3:4">
      <c r="C2716" s="29"/>
      <c r="D2716" s="29"/>
    </row>
    <row r="2717" spans="3:4">
      <c r="C2717" s="29"/>
      <c r="D2717" s="29"/>
    </row>
    <row r="2718" spans="3:4">
      <c r="C2718" s="29"/>
      <c r="D2718" s="29"/>
    </row>
    <row r="2719" spans="3:4">
      <c r="C2719" s="29"/>
      <c r="D2719" s="29"/>
    </row>
    <row r="2720" spans="3:4">
      <c r="C2720" s="29"/>
      <c r="D2720" s="29"/>
    </row>
    <row r="2721" spans="3:4">
      <c r="C2721" s="29"/>
      <c r="D2721" s="29"/>
    </row>
    <row r="2722" spans="3:4">
      <c r="C2722" s="29"/>
      <c r="D2722" s="29"/>
    </row>
    <row r="2723" spans="3:4">
      <c r="C2723" s="29"/>
      <c r="D2723" s="29"/>
    </row>
    <row r="2724" spans="3:4">
      <c r="C2724" s="29"/>
      <c r="D2724" s="29"/>
    </row>
    <row r="2725" spans="3:4">
      <c r="C2725" s="29"/>
      <c r="D2725" s="29"/>
    </row>
    <row r="2726" spans="3:4">
      <c r="C2726" s="29"/>
      <c r="D2726" s="29"/>
    </row>
    <row r="2727" spans="3:4">
      <c r="C2727" s="29"/>
      <c r="D2727" s="29"/>
    </row>
    <row r="2728" spans="3:4">
      <c r="C2728" s="29"/>
      <c r="D2728" s="29"/>
    </row>
    <row r="2729" spans="3:4">
      <c r="C2729" s="29"/>
      <c r="D2729" s="29"/>
    </row>
    <row r="2730" spans="3:4">
      <c r="C2730" s="29"/>
      <c r="D2730" s="29"/>
    </row>
    <row r="2731" spans="3:4">
      <c r="C2731" s="29"/>
      <c r="D2731" s="29"/>
    </row>
    <row r="2732" spans="3:4">
      <c r="C2732" s="29"/>
      <c r="D2732" s="29"/>
    </row>
    <row r="2733" spans="3:4">
      <c r="C2733" s="29"/>
      <c r="D2733" s="29"/>
    </row>
    <row r="2734" spans="3:4">
      <c r="C2734" s="29"/>
      <c r="D2734" s="29"/>
    </row>
    <row r="2735" spans="3:4">
      <c r="C2735" s="29"/>
      <c r="D2735" s="29"/>
    </row>
    <row r="2736" spans="3:4">
      <c r="C2736" s="29"/>
      <c r="D2736" s="29"/>
    </row>
    <row r="2737" spans="3:4">
      <c r="C2737" s="29"/>
      <c r="D2737" s="29"/>
    </row>
    <row r="2738" spans="3:4">
      <c r="C2738" s="29"/>
      <c r="D2738" s="29"/>
    </row>
    <row r="2739" spans="3:4">
      <c r="C2739" s="29"/>
      <c r="D2739" s="29"/>
    </row>
    <row r="2740" spans="3:4">
      <c r="C2740" s="29"/>
      <c r="D2740" s="29"/>
    </row>
    <row r="2741" spans="3:4">
      <c r="C2741" s="29"/>
      <c r="D2741" s="29"/>
    </row>
    <row r="2742" spans="3:4">
      <c r="C2742" s="29"/>
      <c r="D2742" s="29"/>
    </row>
    <row r="2743" spans="3:4">
      <c r="C2743" s="29"/>
      <c r="D2743" s="29"/>
    </row>
    <row r="2744" spans="3:4">
      <c r="C2744" s="29"/>
      <c r="D2744" s="29"/>
    </row>
    <row r="2745" spans="3:4">
      <c r="C2745" s="29"/>
      <c r="D2745" s="29"/>
    </row>
    <row r="2746" spans="3:4">
      <c r="C2746" s="29"/>
      <c r="D2746" s="29"/>
    </row>
    <row r="2747" spans="3:4">
      <c r="C2747" s="29"/>
      <c r="D2747" s="29"/>
    </row>
    <row r="2748" spans="3:4">
      <c r="C2748" s="29"/>
      <c r="D2748" s="29"/>
    </row>
    <row r="2749" spans="3:4">
      <c r="C2749" s="29"/>
      <c r="D2749" s="29"/>
    </row>
    <row r="2750" spans="3:4">
      <c r="C2750" s="29"/>
      <c r="D2750" s="29"/>
    </row>
    <row r="2751" spans="3:4">
      <c r="C2751" s="29"/>
      <c r="D2751" s="29"/>
    </row>
    <row r="2752" spans="3:4">
      <c r="C2752" s="29"/>
      <c r="D2752" s="29"/>
    </row>
    <row r="2753" spans="3:4">
      <c r="C2753" s="29"/>
      <c r="D2753" s="29"/>
    </row>
    <row r="2754" spans="3:4">
      <c r="C2754" s="29"/>
      <c r="D2754" s="29"/>
    </row>
    <row r="2755" spans="3:4">
      <c r="C2755" s="29"/>
      <c r="D2755" s="29"/>
    </row>
    <row r="2756" spans="3:4">
      <c r="C2756" s="29"/>
      <c r="D2756" s="29"/>
    </row>
    <row r="2757" spans="3:4">
      <c r="C2757" s="29"/>
      <c r="D2757" s="29"/>
    </row>
    <row r="2758" spans="3:4">
      <c r="C2758" s="29"/>
      <c r="D2758" s="29"/>
    </row>
    <row r="2759" spans="3:4">
      <c r="C2759" s="29"/>
      <c r="D2759" s="29"/>
    </row>
    <row r="2760" spans="3:4">
      <c r="C2760" s="29"/>
      <c r="D2760" s="29"/>
    </row>
    <row r="2761" spans="3:4">
      <c r="C2761" s="29"/>
      <c r="D2761" s="29"/>
    </row>
    <row r="2762" spans="3:4">
      <c r="C2762" s="29"/>
      <c r="D2762" s="29"/>
    </row>
    <row r="2763" spans="3:4">
      <c r="C2763" s="29"/>
      <c r="D2763" s="29"/>
    </row>
    <row r="2764" spans="3:4">
      <c r="C2764" s="29"/>
      <c r="D2764" s="29"/>
    </row>
    <row r="2765" spans="3:4">
      <c r="C2765" s="29"/>
      <c r="D2765" s="29"/>
    </row>
    <row r="2766" spans="3:4">
      <c r="C2766" s="29"/>
      <c r="D2766" s="29"/>
    </row>
    <row r="2767" spans="3:4">
      <c r="C2767" s="29"/>
      <c r="D2767" s="29"/>
    </row>
    <row r="2768" spans="3:4">
      <c r="C2768" s="29"/>
      <c r="D2768" s="29"/>
    </row>
    <row r="2769" spans="3:4">
      <c r="C2769" s="29"/>
      <c r="D2769" s="29"/>
    </row>
    <row r="2770" spans="3:4">
      <c r="C2770" s="29"/>
      <c r="D2770" s="29"/>
    </row>
    <row r="2771" spans="3:4">
      <c r="C2771" s="29"/>
      <c r="D2771" s="29"/>
    </row>
    <row r="2772" spans="3:4">
      <c r="C2772" s="29"/>
      <c r="D2772" s="29"/>
    </row>
    <row r="2773" spans="3:4">
      <c r="C2773" s="29"/>
      <c r="D2773" s="29"/>
    </row>
    <row r="2774" spans="3:4">
      <c r="C2774" s="29"/>
      <c r="D2774" s="29"/>
    </row>
    <row r="2775" spans="3:4">
      <c r="C2775" s="29"/>
      <c r="D2775" s="29"/>
    </row>
    <row r="2776" spans="3:4">
      <c r="C2776" s="29"/>
      <c r="D2776" s="29"/>
    </row>
    <row r="2777" spans="3:4">
      <c r="C2777" s="29"/>
      <c r="D2777" s="29"/>
    </row>
    <row r="2778" spans="3:4">
      <c r="C2778" s="29"/>
      <c r="D2778" s="29"/>
    </row>
    <row r="2779" spans="3:4">
      <c r="C2779" s="29"/>
      <c r="D2779" s="29"/>
    </row>
    <row r="2780" spans="3:4">
      <c r="C2780" s="29"/>
      <c r="D2780" s="29"/>
    </row>
    <row r="2781" spans="3:4">
      <c r="C2781" s="29"/>
      <c r="D2781" s="29"/>
    </row>
    <row r="2782" spans="3:4">
      <c r="C2782" s="29"/>
      <c r="D2782" s="29"/>
    </row>
    <row r="2783" spans="3:4">
      <c r="C2783" s="29"/>
      <c r="D2783" s="29"/>
    </row>
    <row r="2784" spans="3:4">
      <c r="C2784" s="29"/>
      <c r="D2784" s="29"/>
    </row>
    <row r="2785" spans="3:4">
      <c r="C2785" s="29"/>
      <c r="D2785" s="29"/>
    </row>
    <row r="2786" spans="3:4">
      <c r="C2786" s="29"/>
      <c r="D2786" s="29"/>
    </row>
    <row r="2787" spans="3:4">
      <c r="C2787" s="29"/>
      <c r="D2787" s="29"/>
    </row>
    <row r="2788" spans="3:4">
      <c r="C2788" s="29"/>
      <c r="D2788" s="29"/>
    </row>
    <row r="2789" spans="3:4">
      <c r="C2789" s="29"/>
      <c r="D2789" s="29"/>
    </row>
    <row r="2790" spans="3:4">
      <c r="C2790" s="29"/>
      <c r="D2790" s="29"/>
    </row>
    <row r="2791" spans="3:4">
      <c r="C2791" s="29"/>
      <c r="D2791" s="29"/>
    </row>
    <row r="2792" spans="3:4">
      <c r="C2792" s="29"/>
      <c r="D2792" s="29"/>
    </row>
    <row r="2793" spans="3:4">
      <c r="C2793" s="29"/>
      <c r="D2793" s="29"/>
    </row>
    <row r="2794" spans="3:4">
      <c r="C2794" s="29"/>
      <c r="D2794" s="29"/>
    </row>
    <row r="2795" spans="3:4">
      <c r="C2795" s="29"/>
      <c r="D2795" s="29"/>
    </row>
    <row r="2796" spans="3:4">
      <c r="C2796" s="29"/>
      <c r="D2796" s="29"/>
    </row>
    <row r="2797" spans="3:4">
      <c r="C2797" s="29"/>
      <c r="D2797" s="29"/>
    </row>
    <row r="2798" spans="3:4">
      <c r="C2798" s="29"/>
      <c r="D2798" s="29"/>
    </row>
    <row r="2799" spans="3:4">
      <c r="C2799" s="29"/>
      <c r="D2799" s="29"/>
    </row>
    <row r="2800" spans="3:4">
      <c r="C2800" s="29"/>
      <c r="D2800" s="29"/>
    </row>
    <row r="2801" spans="3:4">
      <c r="C2801" s="29"/>
      <c r="D2801" s="29"/>
    </row>
    <row r="2802" spans="3:4">
      <c r="C2802" s="29"/>
      <c r="D2802" s="29"/>
    </row>
    <row r="2803" spans="3:4">
      <c r="C2803" s="29"/>
      <c r="D2803" s="29"/>
    </row>
    <row r="2804" spans="3:4">
      <c r="C2804" s="29"/>
      <c r="D2804" s="29"/>
    </row>
    <row r="2805" spans="3:4">
      <c r="C2805" s="29"/>
      <c r="D2805" s="29"/>
    </row>
    <row r="2806" spans="3:4">
      <c r="C2806" s="29"/>
      <c r="D2806" s="29"/>
    </row>
    <row r="2807" spans="3:4">
      <c r="C2807" s="29"/>
      <c r="D2807" s="29"/>
    </row>
    <row r="2808" spans="3:4">
      <c r="C2808" s="29"/>
      <c r="D2808" s="29"/>
    </row>
    <row r="2809" spans="3:4">
      <c r="C2809" s="29"/>
      <c r="D2809" s="29"/>
    </row>
    <row r="2810" spans="3:4">
      <c r="C2810" s="29"/>
      <c r="D2810" s="29"/>
    </row>
    <row r="2811" spans="3:4">
      <c r="C2811" s="29"/>
      <c r="D2811" s="29"/>
    </row>
    <row r="2812" spans="3:4">
      <c r="C2812" s="29"/>
      <c r="D2812" s="29"/>
    </row>
    <row r="2813" spans="3:4">
      <c r="C2813" s="29"/>
      <c r="D2813" s="29"/>
    </row>
    <row r="2814" spans="3:4">
      <c r="C2814" s="29"/>
      <c r="D2814" s="29"/>
    </row>
    <row r="2815" spans="3:4">
      <c r="C2815" s="29"/>
      <c r="D2815" s="29"/>
    </row>
    <row r="2816" spans="3:4">
      <c r="C2816" s="29"/>
      <c r="D2816" s="29"/>
    </row>
    <row r="2817" spans="3:4">
      <c r="C2817" s="29"/>
      <c r="D2817" s="29"/>
    </row>
    <row r="2818" spans="3:4">
      <c r="C2818" s="29"/>
      <c r="D2818" s="29"/>
    </row>
    <row r="2819" spans="3:4">
      <c r="C2819" s="29"/>
      <c r="D2819" s="29"/>
    </row>
    <row r="2820" spans="3:4">
      <c r="C2820" s="29"/>
      <c r="D2820" s="29"/>
    </row>
    <row r="2821" spans="3:4">
      <c r="C2821" s="29"/>
      <c r="D2821" s="29"/>
    </row>
    <row r="2822" spans="3:4">
      <c r="C2822" s="29"/>
      <c r="D2822" s="29"/>
    </row>
    <row r="2823" spans="3:4">
      <c r="C2823" s="29"/>
      <c r="D2823" s="29"/>
    </row>
    <row r="2824" spans="3:4">
      <c r="C2824" s="29"/>
      <c r="D2824" s="29"/>
    </row>
    <row r="2825" spans="3:4">
      <c r="C2825" s="29"/>
      <c r="D2825" s="29"/>
    </row>
    <row r="2826" spans="3:4">
      <c r="C2826" s="29"/>
      <c r="D2826" s="29"/>
    </row>
    <row r="2827" spans="3:4">
      <c r="C2827" s="29"/>
      <c r="D2827" s="29"/>
    </row>
    <row r="2828" spans="3:4">
      <c r="C2828" s="29"/>
      <c r="D2828" s="29"/>
    </row>
    <row r="2829" spans="3:4">
      <c r="C2829" s="29"/>
      <c r="D2829" s="29"/>
    </row>
    <row r="2830" spans="3:4">
      <c r="C2830" s="29"/>
      <c r="D2830" s="29"/>
    </row>
    <row r="2831" spans="3:4">
      <c r="C2831" s="29"/>
      <c r="D2831" s="29"/>
    </row>
    <row r="2832" spans="3:4">
      <c r="C2832" s="29"/>
      <c r="D2832" s="29"/>
    </row>
    <row r="2833" spans="3:4">
      <c r="C2833" s="29"/>
      <c r="D2833" s="29"/>
    </row>
    <row r="2834" spans="3:4">
      <c r="C2834" s="29"/>
      <c r="D2834" s="29"/>
    </row>
    <row r="2835" spans="3:4">
      <c r="C2835" s="29"/>
      <c r="D2835" s="29"/>
    </row>
    <row r="2836" spans="3:4">
      <c r="C2836" s="29"/>
      <c r="D2836" s="29"/>
    </row>
    <row r="2837" spans="3:4">
      <c r="C2837" s="29"/>
      <c r="D2837" s="29"/>
    </row>
    <row r="2838" spans="3:4">
      <c r="C2838" s="29"/>
      <c r="D2838" s="29"/>
    </row>
    <row r="2839" spans="3:4">
      <c r="C2839" s="29"/>
      <c r="D2839" s="29"/>
    </row>
    <row r="2840" spans="3:4">
      <c r="C2840" s="29"/>
      <c r="D2840" s="29"/>
    </row>
    <row r="2841" spans="3:4">
      <c r="C2841" s="29"/>
      <c r="D2841" s="29"/>
    </row>
    <row r="2842" spans="3:4">
      <c r="C2842" s="29"/>
      <c r="D2842" s="29"/>
    </row>
    <row r="2843" spans="3:4">
      <c r="C2843" s="29"/>
      <c r="D2843" s="29"/>
    </row>
    <row r="2844" spans="3:4">
      <c r="C2844" s="29"/>
      <c r="D2844" s="29"/>
    </row>
    <row r="2845" spans="3:4">
      <c r="C2845" s="29"/>
      <c r="D2845" s="29"/>
    </row>
    <row r="2846" spans="3:4">
      <c r="C2846" s="29"/>
      <c r="D2846" s="29"/>
    </row>
    <row r="2847" spans="3:4">
      <c r="C2847" s="29"/>
      <c r="D2847" s="29"/>
    </row>
    <row r="2848" spans="3:4">
      <c r="C2848" s="29"/>
      <c r="D2848" s="29"/>
    </row>
    <row r="2849" spans="3:4">
      <c r="C2849" s="29"/>
      <c r="D2849" s="29"/>
    </row>
    <row r="2850" spans="3:4">
      <c r="C2850" s="29"/>
      <c r="D2850" s="29"/>
    </row>
    <row r="2851" spans="3:4">
      <c r="C2851" s="29"/>
      <c r="D2851" s="29"/>
    </row>
    <row r="2852" spans="3:4">
      <c r="C2852" s="29"/>
      <c r="D2852" s="29"/>
    </row>
    <row r="2853" spans="3:4">
      <c r="C2853" s="29"/>
      <c r="D2853" s="29"/>
    </row>
    <row r="2854" spans="3:4">
      <c r="C2854" s="29"/>
      <c r="D2854" s="29"/>
    </row>
    <row r="2855" spans="3:4">
      <c r="C2855" s="29"/>
      <c r="D2855" s="29"/>
    </row>
    <row r="2856" spans="3:4">
      <c r="C2856" s="29"/>
      <c r="D2856" s="29"/>
    </row>
    <row r="2857" spans="3:4">
      <c r="C2857" s="29"/>
      <c r="D2857" s="29"/>
    </row>
    <row r="2858" spans="3:4">
      <c r="C2858" s="29"/>
      <c r="D2858" s="29"/>
    </row>
    <row r="2859" spans="3:4">
      <c r="C2859" s="29"/>
      <c r="D2859" s="29"/>
    </row>
    <row r="2860" spans="3:4">
      <c r="C2860" s="29"/>
      <c r="D2860" s="29"/>
    </row>
    <row r="2861" spans="3:4">
      <c r="C2861" s="29"/>
      <c r="D2861" s="29"/>
    </row>
    <row r="2862" spans="3:4">
      <c r="C2862" s="29"/>
      <c r="D2862" s="29"/>
    </row>
    <row r="2863" spans="3:4">
      <c r="C2863" s="29"/>
      <c r="D2863" s="29"/>
    </row>
    <row r="2864" spans="3:4">
      <c r="C2864" s="29"/>
      <c r="D2864" s="29"/>
    </row>
    <row r="2865" spans="3:4">
      <c r="C2865" s="29"/>
      <c r="D2865" s="29"/>
    </row>
    <row r="2866" spans="3:4">
      <c r="C2866" s="29"/>
      <c r="D2866" s="29"/>
    </row>
    <row r="2867" spans="3:4">
      <c r="C2867" s="29"/>
      <c r="D2867" s="29"/>
    </row>
    <row r="2868" spans="3:4">
      <c r="C2868" s="29"/>
      <c r="D2868" s="29"/>
    </row>
    <row r="2869" spans="3:4">
      <c r="C2869" s="29"/>
      <c r="D2869" s="29"/>
    </row>
    <row r="2870" spans="3:4">
      <c r="C2870" s="29"/>
      <c r="D2870" s="29"/>
    </row>
    <row r="2871" spans="3:4">
      <c r="C2871" s="29"/>
      <c r="D2871" s="29"/>
    </row>
    <row r="2872" spans="3:4">
      <c r="C2872" s="29"/>
      <c r="D2872" s="29"/>
    </row>
    <row r="2873" spans="3:4">
      <c r="C2873" s="29"/>
      <c r="D2873" s="29"/>
    </row>
    <row r="2874" spans="3:4">
      <c r="C2874" s="29"/>
      <c r="D2874" s="29"/>
    </row>
    <row r="2875" spans="3:4">
      <c r="C2875" s="29"/>
      <c r="D2875" s="29"/>
    </row>
    <row r="2876" spans="3:4">
      <c r="C2876" s="29"/>
      <c r="D2876" s="29"/>
    </row>
    <row r="2877" spans="3:4">
      <c r="C2877" s="29"/>
      <c r="D2877" s="29"/>
    </row>
    <row r="2878" spans="3:4">
      <c r="C2878" s="29"/>
      <c r="D2878" s="29"/>
    </row>
    <row r="2879" spans="3:4">
      <c r="C2879" s="29"/>
      <c r="D2879" s="29"/>
    </row>
    <row r="2880" spans="3:4">
      <c r="C2880" s="29"/>
      <c r="D2880" s="29"/>
    </row>
    <row r="2881" spans="3:4">
      <c r="C2881" s="29"/>
      <c r="D2881" s="29"/>
    </row>
    <row r="2882" spans="3:4">
      <c r="C2882" s="29"/>
      <c r="D2882" s="29"/>
    </row>
    <row r="2883" spans="3:4">
      <c r="C2883" s="29"/>
      <c r="D2883" s="29"/>
    </row>
    <row r="2884" spans="3:4">
      <c r="C2884" s="29"/>
      <c r="D2884" s="29"/>
    </row>
    <row r="2885" spans="3:4">
      <c r="C2885" s="29"/>
      <c r="D2885" s="29"/>
    </row>
    <row r="2886" spans="3:4">
      <c r="C2886" s="29"/>
      <c r="D2886" s="29"/>
    </row>
    <row r="2887" spans="3:4">
      <c r="C2887" s="29"/>
      <c r="D2887" s="29"/>
    </row>
    <row r="2888" spans="3:4">
      <c r="C2888" s="29"/>
      <c r="D2888" s="29"/>
    </row>
    <row r="2889" spans="3:4">
      <c r="C2889" s="29"/>
      <c r="D2889" s="29"/>
    </row>
    <row r="2890" spans="3:4">
      <c r="C2890" s="29"/>
      <c r="D2890" s="29"/>
    </row>
    <row r="2891" spans="3:4">
      <c r="C2891" s="29"/>
      <c r="D2891" s="29"/>
    </row>
    <row r="2892" spans="3:4">
      <c r="C2892" s="29"/>
      <c r="D2892" s="29"/>
    </row>
    <row r="2893" spans="3:4">
      <c r="C2893" s="29"/>
      <c r="D2893" s="29"/>
    </row>
    <row r="2894" spans="3:4">
      <c r="C2894" s="29"/>
      <c r="D2894" s="29"/>
    </row>
    <row r="2895" spans="3:4">
      <c r="C2895" s="29"/>
      <c r="D2895" s="29"/>
    </row>
    <row r="2896" spans="3:4">
      <c r="C2896" s="29"/>
      <c r="D2896" s="29"/>
    </row>
    <row r="2897" spans="3:4">
      <c r="C2897" s="29"/>
      <c r="D2897" s="29"/>
    </row>
    <row r="2898" spans="3:4">
      <c r="C2898" s="29"/>
      <c r="D2898" s="29"/>
    </row>
    <row r="2899" spans="3:4">
      <c r="C2899" s="29"/>
      <c r="D2899" s="29"/>
    </row>
    <row r="2900" spans="3:4">
      <c r="C2900" s="29"/>
      <c r="D2900" s="29"/>
    </row>
    <row r="2901" spans="3:4">
      <c r="C2901" s="29"/>
      <c r="D2901" s="29"/>
    </row>
    <row r="2902" spans="3:4">
      <c r="C2902" s="29"/>
      <c r="D2902" s="29"/>
    </row>
    <row r="2903" spans="3:4">
      <c r="C2903" s="29"/>
      <c r="D2903" s="29"/>
    </row>
    <row r="2904" spans="3:4">
      <c r="C2904" s="29"/>
      <c r="D2904" s="29"/>
    </row>
    <row r="2905" spans="3:4">
      <c r="C2905" s="29"/>
      <c r="D2905" s="29"/>
    </row>
    <row r="2906" spans="3:4">
      <c r="C2906" s="29"/>
      <c r="D2906" s="29"/>
    </row>
    <row r="2907" spans="3:4">
      <c r="C2907" s="29"/>
      <c r="D2907" s="29"/>
    </row>
    <row r="2908" spans="3:4">
      <c r="C2908" s="29"/>
      <c r="D2908" s="29"/>
    </row>
    <row r="2909" spans="3:4">
      <c r="C2909" s="29"/>
      <c r="D2909" s="29"/>
    </row>
    <row r="2910" spans="3:4">
      <c r="C2910" s="29"/>
      <c r="D2910" s="29"/>
    </row>
    <row r="2911" spans="3:4">
      <c r="C2911" s="29"/>
      <c r="D2911" s="29"/>
    </row>
    <row r="2912" spans="3:4">
      <c r="C2912" s="29"/>
      <c r="D2912" s="29"/>
    </row>
    <row r="2913" spans="3:4">
      <c r="C2913" s="29"/>
      <c r="D2913" s="29"/>
    </row>
    <row r="2914" spans="3:4">
      <c r="C2914" s="29"/>
      <c r="D2914" s="29"/>
    </row>
    <row r="2915" spans="3:4">
      <c r="C2915" s="29"/>
      <c r="D2915" s="29"/>
    </row>
    <row r="2916" spans="3:4">
      <c r="C2916" s="29"/>
      <c r="D2916" s="29"/>
    </row>
    <row r="2917" spans="3:4">
      <c r="C2917" s="29"/>
      <c r="D2917" s="29"/>
    </row>
    <row r="2918" spans="3:4">
      <c r="C2918" s="29"/>
      <c r="D2918" s="29"/>
    </row>
    <row r="2919" spans="3:4">
      <c r="C2919" s="29"/>
      <c r="D2919" s="29"/>
    </row>
    <row r="2920" spans="3:4">
      <c r="C2920" s="29"/>
      <c r="D2920" s="29"/>
    </row>
    <row r="2921" spans="3:4">
      <c r="C2921" s="29"/>
      <c r="D2921" s="29"/>
    </row>
    <row r="2922" spans="3:4">
      <c r="C2922" s="29"/>
      <c r="D2922" s="29"/>
    </row>
    <row r="2923" spans="3:4">
      <c r="C2923" s="29"/>
      <c r="D2923" s="29"/>
    </row>
    <row r="2924" spans="3:4">
      <c r="C2924" s="29"/>
      <c r="D2924" s="29"/>
    </row>
    <row r="2925" spans="3:4">
      <c r="C2925" s="29"/>
      <c r="D2925" s="29"/>
    </row>
    <row r="2926" spans="3:4">
      <c r="C2926" s="29"/>
      <c r="D2926" s="29"/>
    </row>
    <row r="2927" spans="3:4">
      <c r="C2927" s="29"/>
      <c r="D2927" s="29"/>
    </row>
    <row r="2928" spans="3:4">
      <c r="C2928" s="29"/>
      <c r="D2928" s="29"/>
    </row>
    <row r="2929" spans="3:4">
      <c r="C2929" s="29"/>
      <c r="D2929" s="29"/>
    </row>
    <row r="2930" spans="3:4">
      <c r="C2930" s="29"/>
      <c r="D2930" s="29"/>
    </row>
    <row r="2931" spans="3:4">
      <c r="C2931" s="29"/>
      <c r="D2931" s="29"/>
    </row>
    <row r="2932" spans="3:4">
      <c r="C2932" s="29"/>
      <c r="D2932" s="29"/>
    </row>
    <row r="2933" spans="3:4">
      <c r="C2933" s="29"/>
      <c r="D2933" s="29"/>
    </row>
    <row r="2934" spans="3:4">
      <c r="C2934" s="29"/>
      <c r="D2934" s="29"/>
    </row>
    <row r="2935" spans="3:4">
      <c r="C2935" s="29"/>
      <c r="D2935" s="29"/>
    </row>
    <row r="2936" spans="3:4">
      <c r="C2936" s="29"/>
      <c r="D2936" s="29"/>
    </row>
    <row r="2937" spans="3:4">
      <c r="C2937" s="29"/>
      <c r="D2937" s="29"/>
    </row>
    <row r="2938" spans="3:4">
      <c r="C2938" s="29"/>
      <c r="D2938" s="29"/>
    </row>
    <row r="2939" spans="3:4">
      <c r="C2939" s="29"/>
      <c r="D2939" s="29"/>
    </row>
    <row r="2940" spans="3:4">
      <c r="C2940" s="29"/>
      <c r="D2940" s="29"/>
    </row>
    <row r="2941" spans="3:4">
      <c r="C2941" s="29"/>
      <c r="D2941" s="29"/>
    </row>
    <row r="2942" spans="3:4">
      <c r="C2942" s="29"/>
      <c r="D2942" s="29"/>
    </row>
    <row r="2943" spans="3:4">
      <c r="C2943" s="29"/>
      <c r="D2943" s="29"/>
    </row>
    <row r="2944" spans="3:4">
      <c r="C2944" s="29"/>
      <c r="D2944" s="29"/>
    </row>
    <row r="2945" spans="3:4">
      <c r="C2945" s="29"/>
      <c r="D2945" s="29"/>
    </row>
    <row r="2946" spans="3:4">
      <c r="C2946" s="29"/>
      <c r="D2946" s="29"/>
    </row>
    <row r="2947" spans="3:4">
      <c r="C2947" s="29"/>
      <c r="D2947" s="29"/>
    </row>
    <row r="2948" spans="3:4">
      <c r="C2948" s="29"/>
      <c r="D2948" s="29"/>
    </row>
    <row r="2949" spans="3:4">
      <c r="C2949" s="29"/>
      <c r="D2949" s="29"/>
    </row>
    <row r="2950" spans="3:4">
      <c r="C2950" s="29"/>
      <c r="D2950" s="29"/>
    </row>
    <row r="2951" spans="3:4">
      <c r="C2951" s="29"/>
      <c r="D2951" s="29"/>
    </row>
    <row r="2952" spans="3:4">
      <c r="C2952" s="29"/>
      <c r="D2952" s="29"/>
    </row>
    <row r="2953" spans="3:4">
      <c r="C2953" s="29"/>
      <c r="D2953" s="29"/>
    </row>
    <row r="2954" spans="3:4">
      <c r="C2954" s="29"/>
      <c r="D2954" s="29"/>
    </row>
    <row r="2955" spans="3:4">
      <c r="C2955" s="29"/>
      <c r="D2955" s="29"/>
    </row>
    <row r="2956" spans="3:4">
      <c r="C2956" s="29"/>
      <c r="D2956" s="29"/>
    </row>
    <row r="2957" spans="3:4">
      <c r="C2957" s="29"/>
      <c r="D2957" s="29"/>
    </row>
    <row r="2958" spans="3:4">
      <c r="C2958" s="29"/>
      <c r="D2958" s="29"/>
    </row>
    <row r="2959" spans="3:4">
      <c r="C2959" s="29"/>
      <c r="D2959" s="29"/>
    </row>
    <row r="2960" spans="3:4">
      <c r="C2960" s="29"/>
      <c r="D2960" s="29"/>
    </row>
    <row r="2961" spans="3:4">
      <c r="C2961" s="29"/>
      <c r="D2961" s="29"/>
    </row>
    <row r="2962" spans="3:4">
      <c r="C2962" s="29"/>
      <c r="D2962" s="29"/>
    </row>
    <row r="2963" spans="3:4">
      <c r="C2963" s="29"/>
      <c r="D2963" s="29"/>
    </row>
    <row r="2964" spans="3:4">
      <c r="C2964" s="29"/>
      <c r="D2964" s="29"/>
    </row>
    <row r="2965" spans="3:4">
      <c r="C2965" s="29"/>
      <c r="D2965" s="29"/>
    </row>
    <row r="2966" spans="3:4">
      <c r="C2966" s="29"/>
      <c r="D2966" s="29"/>
    </row>
    <row r="2967" spans="3:4">
      <c r="C2967" s="29"/>
      <c r="D2967" s="29"/>
    </row>
    <row r="2968" spans="3:4">
      <c r="C2968" s="29"/>
      <c r="D2968" s="29"/>
    </row>
    <row r="2969" spans="3:4">
      <c r="C2969" s="29"/>
      <c r="D2969" s="29"/>
    </row>
    <row r="2970" spans="3:4">
      <c r="C2970" s="29"/>
      <c r="D2970" s="29"/>
    </row>
    <row r="2971" spans="3:4">
      <c r="C2971" s="29"/>
      <c r="D2971" s="29"/>
    </row>
    <row r="2972" spans="3:4">
      <c r="C2972" s="29"/>
      <c r="D2972" s="29"/>
    </row>
    <row r="2973" spans="3:4">
      <c r="C2973" s="29"/>
      <c r="D2973" s="29"/>
    </row>
    <row r="2974" spans="3:4">
      <c r="C2974" s="29"/>
      <c r="D2974" s="29"/>
    </row>
    <row r="2975" spans="3:4">
      <c r="C2975" s="29"/>
      <c r="D2975" s="29"/>
    </row>
    <row r="2976" spans="3:4">
      <c r="C2976" s="29"/>
      <c r="D2976" s="29"/>
    </row>
    <row r="2977" spans="3:4">
      <c r="C2977" s="29"/>
      <c r="D2977" s="29"/>
    </row>
    <row r="2978" spans="3:4">
      <c r="C2978" s="29"/>
      <c r="D2978" s="29"/>
    </row>
    <row r="2979" spans="3:4">
      <c r="C2979" s="29"/>
      <c r="D2979" s="29"/>
    </row>
    <row r="2980" spans="3:4">
      <c r="C2980" s="29"/>
      <c r="D2980" s="29"/>
    </row>
    <row r="2981" spans="3:4">
      <c r="C2981" s="29"/>
      <c r="D2981" s="29"/>
    </row>
    <row r="2982" spans="3:4">
      <c r="C2982" s="29"/>
      <c r="D2982" s="29"/>
    </row>
    <row r="2983" spans="3:4">
      <c r="C2983" s="29"/>
      <c r="D2983" s="29"/>
    </row>
    <row r="2984" spans="3:4">
      <c r="C2984" s="29"/>
      <c r="D2984" s="29"/>
    </row>
    <row r="2985" spans="3:4">
      <c r="C2985" s="29"/>
      <c r="D2985" s="29"/>
    </row>
    <row r="2986" spans="3:4">
      <c r="C2986" s="29"/>
      <c r="D2986" s="29"/>
    </row>
    <row r="2987" spans="3:4">
      <c r="C2987" s="29"/>
      <c r="D2987" s="29"/>
    </row>
    <row r="2988" spans="3:4">
      <c r="C2988" s="29"/>
      <c r="D2988" s="29"/>
    </row>
    <row r="2989" spans="3:4">
      <c r="C2989" s="29"/>
      <c r="D2989" s="29"/>
    </row>
    <row r="2990" spans="3:4">
      <c r="C2990" s="29"/>
      <c r="D2990" s="29"/>
    </row>
    <row r="2991" spans="3:4">
      <c r="C2991" s="29"/>
      <c r="D2991" s="29"/>
    </row>
    <row r="2992" spans="3:4">
      <c r="C2992" s="29"/>
      <c r="D2992" s="29"/>
    </row>
    <row r="2993" spans="3:4">
      <c r="C2993" s="29"/>
      <c r="D2993" s="29"/>
    </row>
    <row r="2994" spans="3:4">
      <c r="C2994" s="29"/>
      <c r="D2994" s="29"/>
    </row>
    <row r="2995" spans="3:4">
      <c r="C2995" s="29"/>
      <c r="D2995" s="29"/>
    </row>
    <row r="2996" spans="3:4">
      <c r="C2996" s="29"/>
      <c r="D2996" s="29"/>
    </row>
    <row r="2997" spans="3:4">
      <c r="C2997" s="29"/>
      <c r="D2997" s="29"/>
    </row>
    <row r="2998" spans="3:4">
      <c r="C2998" s="29"/>
      <c r="D2998" s="29"/>
    </row>
    <row r="2999" spans="3:4">
      <c r="C2999" s="29"/>
      <c r="D2999" s="29"/>
    </row>
    <row r="3000" spans="3:4">
      <c r="C3000" s="29"/>
      <c r="D3000" s="29"/>
    </row>
    <row r="3001" spans="3:4">
      <c r="C3001" s="29"/>
      <c r="D3001" s="29"/>
    </row>
    <row r="3002" spans="3:4">
      <c r="C3002" s="29"/>
      <c r="D3002" s="29"/>
    </row>
    <row r="3003" spans="3:4">
      <c r="C3003" s="29"/>
      <c r="D3003" s="29"/>
    </row>
    <row r="3004" spans="3:4">
      <c r="C3004" s="29"/>
      <c r="D3004" s="29"/>
    </row>
    <row r="3005" spans="3:4">
      <c r="C3005" s="29"/>
      <c r="D3005" s="29"/>
    </row>
    <row r="3006" spans="3:4">
      <c r="C3006" s="29"/>
      <c r="D3006" s="29"/>
    </row>
    <row r="3007" spans="3:4">
      <c r="C3007" s="29"/>
      <c r="D3007" s="29"/>
    </row>
    <row r="3008" spans="3:4">
      <c r="C3008" s="29"/>
      <c r="D3008" s="29"/>
    </row>
    <row r="3009" spans="3:4">
      <c r="C3009" s="29"/>
      <c r="D3009" s="29"/>
    </row>
    <row r="3010" spans="3:4">
      <c r="C3010" s="29"/>
      <c r="D3010" s="29"/>
    </row>
    <row r="3011" spans="3:4">
      <c r="C3011" s="29"/>
      <c r="D3011" s="29"/>
    </row>
    <row r="3012" spans="3:4">
      <c r="C3012" s="29"/>
      <c r="D3012" s="29"/>
    </row>
    <row r="3013" spans="3:4">
      <c r="C3013" s="29"/>
      <c r="D3013" s="29"/>
    </row>
    <row r="3014" spans="3:4">
      <c r="C3014" s="29"/>
      <c r="D3014" s="29"/>
    </row>
    <row r="3015" spans="3:4">
      <c r="C3015" s="29"/>
      <c r="D3015" s="29"/>
    </row>
    <row r="3016" spans="3:4">
      <c r="C3016" s="29"/>
      <c r="D3016" s="29"/>
    </row>
    <row r="3017" spans="3:4">
      <c r="C3017" s="29"/>
      <c r="D3017" s="29"/>
    </row>
    <row r="3018" spans="3:4">
      <c r="C3018" s="29"/>
      <c r="D3018" s="29"/>
    </row>
    <row r="3019" spans="3:4">
      <c r="C3019" s="29"/>
      <c r="D3019" s="29"/>
    </row>
    <row r="3020" spans="3:4">
      <c r="C3020" s="29"/>
      <c r="D3020" s="29"/>
    </row>
    <row r="3021" spans="3:4">
      <c r="C3021" s="29"/>
      <c r="D3021" s="29"/>
    </row>
    <row r="3022" spans="3:4">
      <c r="C3022" s="29"/>
      <c r="D3022" s="29"/>
    </row>
    <row r="3023" spans="3:4">
      <c r="C3023" s="29"/>
      <c r="D3023" s="29"/>
    </row>
    <row r="3024" spans="3:4">
      <c r="C3024" s="29"/>
      <c r="D3024" s="29"/>
    </row>
    <row r="3025" spans="3:4">
      <c r="C3025" s="29"/>
      <c r="D3025" s="29"/>
    </row>
    <row r="3026" spans="3:4">
      <c r="C3026" s="29"/>
      <c r="D3026" s="29"/>
    </row>
    <row r="3027" spans="3:4">
      <c r="C3027" s="29"/>
      <c r="D3027" s="29"/>
    </row>
    <row r="3028" spans="3:4">
      <c r="C3028" s="29"/>
      <c r="D3028" s="29"/>
    </row>
    <row r="3029" spans="3:4">
      <c r="C3029" s="29"/>
      <c r="D3029" s="29"/>
    </row>
    <row r="3030" spans="3:4">
      <c r="C3030" s="29"/>
      <c r="D3030" s="29"/>
    </row>
    <row r="3031" spans="3:4">
      <c r="C3031" s="29"/>
      <c r="D3031" s="29"/>
    </row>
    <row r="3032" spans="3:4">
      <c r="C3032" s="29"/>
      <c r="D3032" s="29"/>
    </row>
    <row r="3033" spans="3:4">
      <c r="C3033" s="29"/>
      <c r="D3033" s="29"/>
    </row>
    <row r="3034" spans="3:4">
      <c r="C3034" s="29"/>
      <c r="D3034" s="29"/>
    </row>
    <row r="3035" spans="3:4">
      <c r="C3035" s="29"/>
      <c r="D3035" s="29"/>
    </row>
    <row r="3036" spans="3:4">
      <c r="C3036" s="29"/>
      <c r="D3036" s="29"/>
    </row>
    <row r="3037" spans="3:4">
      <c r="C3037" s="29"/>
      <c r="D3037" s="29"/>
    </row>
    <row r="3038" spans="3:4">
      <c r="C3038" s="29"/>
      <c r="D3038" s="29"/>
    </row>
    <row r="3039" spans="3:4">
      <c r="C3039" s="29"/>
      <c r="D3039" s="29"/>
    </row>
    <row r="3040" spans="3:4">
      <c r="C3040" s="29"/>
      <c r="D3040" s="29"/>
    </row>
    <row r="3041" spans="3:4">
      <c r="C3041" s="29"/>
      <c r="D3041" s="29"/>
    </row>
    <row r="3042" spans="3:4">
      <c r="C3042" s="29"/>
      <c r="D3042" s="29"/>
    </row>
    <row r="3043" spans="3:4">
      <c r="C3043" s="29"/>
      <c r="D3043" s="29"/>
    </row>
    <row r="3044" spans="3:4">
      <c r="C3044" s="29"/>
      <c r="D3044" s="29"/>
    </row>
    <row r="3045" spans="3:4">
      <c r="C3045" s="29"/>
      <c r="D3045" s="29"/>
    </row>
    <row r="3046" spans="3:4">
      <c r="C3046" s="29"/>
      <c r="D3046" s="29"/>
    </row>
    <row r="3047" spans="3:4">
      <c r="C3047" s="29"/>
      <c r="D3047" s="29"/>
    </row>
    <row r="3048" spans="3:4">
      <c r="C3048" s="29"/>
      <c r="D3048" s="29"/>
    </row>
    <row r="3049" spans="3:4">
      <c r="C3049" s="29"/>
      <c r="D3049" s="29"/>
    </row>
    <row r="3050" spans="3:4">
      <c r="C3050" s="29"/>
      <c r="D3050" s="29"/>
    </row>
    <row r="3051" spans="3:4">
      <c r="C3051" s="29"/>
      <c r="D3051" s="29"/>
    </row>
    <row r="3052" spans="3:4">
      <c r="C3052" s="29"/>
      <c r="D3052" s="29"/>
    </row>
    <row r="3053" spans="3:4">
      <c r="C3053" s="29"/>
      <c r="D3053" s="29"/>
    </row>
    <row r="3054" spans="3:4">
      <c r="C3054" s="29"/>
      <c r="D3054" s="29"/>
    </row>
    <row r="3055" spans="3:4">
      <c r="C3055" s="29"/>
      <c r="D3055" s="29"/>
    </row>
    <row r="3056" spans="3:4">
      <c r="C3056" s="29"/>
      <c r="D3056" s="29"/>
    </row>
    <row r="3057" spans="3:4">
      <c r="C3057" s="29"/>
      <c r="D3057" s="29"/>
    </row>
    <row r="3058" spans="3:4">
      <c r="C3058" s="29"/>
      <c r="D3058" s="29"/>
    </row>
    <row r="3059" spans="3:4">
      <c r="C3059" s="29"/>
      <c r="D3059" s="29"/>
    </row>
    <row r="3060" spans="3:4">
      <c r="C3060" s="29"/>
      <c r="D3060" s="29"/>
    </row>
    <row r="3061" spans="3:4">
      <c r="C3061" s="29"/>
      <c r="D3061" s="29"/>
    </row>
    <row r="3062" spans="3:4">
      <c r="C3062" s="29"/>
      <c r="D3062" s="29"/>
    </row>
    <row r="3063" spans="3:4">
      <c r="C3063" s="29"/>
      <c r="D3063" s="29"/>
    </row>
    <row r="3064" spans="3:4">
      <c r="C3064" s="29"/>
      <c r="D3064" s="29"/>
    </row>
    <row r="3065" spans="3:4">
      <c r="C3065" s="29"/>
      <c r="D3065" s="29"/>
    </row>
    <row r="3066" spans="3:4">
      <c r="C3066" s="29"/>
      <c r="D3066" s="29"/>
    </row>
    <row r="3067" spans="3:4">
      <c r="C3067" s="29"/>
      <c r="D3067" s="29"/>
    </row>
    <row r="3068" spans="3:4">
      <c r="C3068" s="29"/>
      <c r="D3068" s="29"/>
    </row>
    <row r="3069" spans="3:4">
      <c r="C3069" s="29"/>
      <c r="D3069" s="29"/>
    </row>
    <row r="3070" spans="3:4">
      <c r="C3070" s="29"/>
      <c r="D3070" s="29"/>
    </row>
    <row r="3071" spans="3:4">
      <c r="C3071" s="29"/>
      <c r="D3071" s="29"/>
    </row>
    <row r="3072" spans="3:4">
      <c r="C3072" s="29"/>
      <c r="D3072" s="29"/>
    </row>
    <row r="3073" spans="3:4">
      <c r="C3073" s="29"/>
      <c r="D3073" s="29"/>
    </row>
    <row r="3074" spans="3:4">
      <c r="C3074" s="29"/>
      <c r="D3074" s="29"/>
    </row>
    <row r="3075" spans="3:4">
      <c r="C3075" s="29"/>
      <c r="D3075" s="29"/>
    </row>
    <row r="3076" spans="3:4">
      <c r="C3076" s="29"/>
      <c r="D3076" s="29"/>
    </row>
    <row r="3077" spans="3:4">
      <c r="C3077" s="29"/>
      <c r="D3077" s="29"/>
    </row>
    <row r="3078" spans="3:4">
      <c r="C3078" s="29"/>
      <c r="D3078" s="29"/>
    </row>
    <row r="3079" spans="3:4">
      <c r="C3079" s="29"/>
      <c r="D3079" s="29"/>
    </row>
    <row r="3080" spans="3:4">
      <c r="C3080" s="29"/>
      <c r="D3080" s="29"/>
    </row>
    <row r="3081" spans="3:4">
      <c r="C3081" s="29"/>
      <c r="D3081" s="29"/>
    </row>
    <row r="3082" spans="3:4">
      <c r="C3082" s="29"/>
      <c r="D3082" s="29"/>
    </row>
    <row r="3083" spans="3:4">
      <c r="C3083" s="29"/>
      <c r="D3083" s="29"/>
    </row>
    <row r="3084" spans="3:4">
      <c r="C3084" s="29"/>
      <c r="D3084" s="29"/>
    </row>
    <row r="3085" spans="3:4">
      <c r="C3085" s="29"/>
      <c r="D3085" s="29"/>
    </row>
    <row r="3086" spans="3:4">
      <c r="C3086" s="29"/>
      <c r="D3086" s="29"/>
    </row>
    <row r="3087" spans="3:4">
      <c r="C3087" s="29"/>
      <c r="D3087" s="29"/>
    </row>
    <row r="3088" spans="3:4">
      <c r="C3088" s="29"/>
      <c r="D3088" s="29"/>
    </row>
    <row r="3089" spans="3:4">
      <c r="C3089" s="29"/>
      <c r="D3089" s="29"/>
    </row>
    <row r="3090" spans="3:4">
      <c r="C3090" s="29"/>
      <c r="D3090" s="29"/>
    </row>
    <row r="3091" spans="3:4">
      <c r="C3091" s="29"/>
      <c r="D3091" s="29"/>
    </row>
    <row r="3092" spans="3:4">
      <c r="C3092" s="29"/>
      <c r="D3092" s="29"/>
    </row>
    <row r="3093" spans="3:4">
      <c r="C3093" s="29"/>
      <c r="D3093" s="29"/>
    </row>
    <row r="3094" spans="3:4">
      <c r="C3094" s="29"/>
      <c r="D3094" s="29"/>
    </row>
    <row r="3095" spans="3:4">
      <c r="C3095" s="29"/>
      <c r="D3095" s="29"/>
    </row>
    <row r="3096" spans="3:4">
      <c r="C3096" s="29"/>
      <c r="D3096" s="29"/>
    </row>
    <row r="3097" spans="3:4">
      <c r="C3097" s="29"/>
      <c r="D3097" s="29"/>
    </row>
    <row r="3098" spans="3:4">
      <c r="C3098" s="29"/>
      <c r="D3098" s="29"/>
    </row>
    <row r="3099" spans="3:4">
      <c r="C3099" s="29"/>
      <c r="D3099" s="29"/>
    </row>
    <row r="3100" spans="3:4">
      <c r="C3100" s="29"/>
      <c r="D3100" s="29"/>
    </row>
    <row r="3101" spans="3:4">
      <c r="C3101" s="29"/>
      <c r="D3101" s="29"/>
    </row>
    <row r="3102" spans="3:4">
      <c r="C3102" s="29"/>
      <c r="D3102" s="29"/>
    </row>
    <row r="3103" spans="3:4">
      <c r="C3103" s="29"/>
      <c r="D3103" s="29"/>
    </row>
    <row r="3104" spans="3:4">
      <c r="C3104" s="29"/>
      <c r="D3104" s="29"/>
    </row>
    <row r="3105" spans="3:4">
      <c r="C3105" s="29"/>
      <c r="D3105" s="29"/>
    </row>
    <row r="3106" spans="3:4">
      <c r="C3106" s="29"/>
      <c r="D3106" s="29"/>
    </row>
    <row r="3107" spans="3:4">
      <c r="C3107" s="29"/>
      <c r="D3107" s="29"/>
    </row>
    <row r="3108" spans="3:4">
      <c r="C3108" s="29"/>
      <c r="D3108" s="29"/>
    </row>
    <row r="3109" spans="3:4">
      <c r="C3109" s="29"/>
      <c r="D3109" s="29"/>
    </row>
    <row r="3110" spans="3:4">
      <c r="C3110" s="29"/>
      <c r="D3110" s="29"/>
    </row>
    <row r="3111" spans="3:4">
      <c r="C3111" s="29"/>
      <c r="D3111" s="29"/>
    </row>
    <row r="3112" spans="3:4">
      <c r="C3112" s="29"/>
      <c r="D3112" s="29"/>
    </row>
    <row r="3113" spans="3:4">
      <c r="C3113" s="29"/>
      <c r="D3113" s="29"/>
    </row>
    <row r="3114" spans="3:4">
      <c r="C3114" s="29"/>
      <c r="D3114" s="29"/>
    </row>
    <row r="3115" spans="3:4">
      <c r="C3115" s="29"/>
      <c r="D3115" s="29"/>
    </row>
    <row r="3116" spans="3:4">
      <c r="C3116" s="29"/>
      <c r="D3116" s="29"/>
    </row>
    <row r="3117" spans="3:4">
      <c r="C3117" s="29"/>
      <c r="D3117" s="29"/>
    </row>
    <row r="3118" spans="3:4">
      <c r="C3118" s="29"/>
      <c r="D3118" s="29"/>
    </row>
    <row r="3119" spans="3:4">
      <c r="C3119" s="29"/>
      <c r="D3119" s="29"/>
    </row>
    <row r="3120" spans="3:4">
      <c r="C3120" s="29"/>
      <c r="D3120" s="29"/>
    </row>
    <row r="3121" spans="3:4">
      <c r="C3121" s="29"/>
      <c r="D3121" s="29"/>
    </row>
    <row r="3122" spans="3:4">
      <c r="C3122" s="29"/>
      <c r="D3122" s="29"/>
    </row>
    <row r="3123" spans="3:4">
      <c r="C3123" s="29"/>
      <c r="D3123" s="29"/>
    </row>
    <row r="3124" spans="3:4">
      <c r="C3124" s="29"/>
      <c r="D3124" s="29"/>
    </row>
    <row r="3125" spans="3:4">
      <c r="C3125" s="29"/>
      <c r="D3125" s="29"/>
    </row>
    <row r="3126" spans="3:4">
      <c r="C3126" s="29"/>
      <c r="D3126" s="29"/>
    </row>
    <row r="3127" spans="3:4">
      <c r="C3127" s="29"/>
      <c r="D3127" s="29"/>
    </row>
    <row r="3128" spans="3:4">
      <c r="C3128" s="29"/>
      <c r="D3128" s="29"/>
    </row>
    <row r="3129" spans="3:4">
      <c r="C3129" s="29"/>
      <c r="D3129" s="29"/>
    </row>
    <row r="3130" spans="3:4">
      <c r="C3130" s="29"/>
      <c r="D3130" s="29"/>
    </row>
    <row r="3131" spans="3:4">
      <c r="C3131" s="29"/>
      <c r="D3131" s="29"/>
    </row>
    <row r="3132" spans="3:4">
      <c r="C3132" s="29"/>
      <c r="D3132" s="29"/>
    </row>
    <row r="3133" spans="3:4">
      <c r="C3133" s="29"/>
      <c r="D3133" s="29"/>
    </row>
    <row r="3134" spans="3:4">
      <c r="C3134" s="29"/>
      <c r="D3134" s="29"/>
    </row>
    <row r="3135" spans="3:4">
      <c r="C3135" s="29"/>
      <c r="D3135" s="29"/>
    </row>
    <row r="3136" spans="3:4">
      <c r="C3136" s="29"/>
      <c r="D3136" s="29"/>
    </row>
    <row r="3137" spans="3:4">
      <c r="C3137" s="29"/>
      <c r="D3137" s="29"/>
    </row>
    <row r="3138" spans="3:4">
      <c r="C3138" s="29"/>
      <c r="D3138" s="29"/>
    </row>
    <row r="3139" spans="3:4">
      <c r="C3139" s="29"/>
      <c r="D3139" s="29"/>
    </row>
    <row r="3140" spans="3:4">
      <c r="C3140" s="29"/>
      <c r="D3140" s="29"/>
    </row>
    <row r="3141" spans="3:4">
      <c r="C3141" s="29"/>
      <c r="D3141" s="29"/>
    </row>
    <row r="3142" spans="3:4">
      <c r="C3142" s="29"/>
      <c r="D3142" s="29"/>
    </row>
    <row r="3143" spans="3:4">
      <c r="C3143" s="29"/>
      <c r="D3143" s="29"/>
    </row>
    <row r="3144" spans="3:4">
      <c r="C3144" s="29"/>
      <c r="D3144" s="29"/>
    </row>
    <row r="3145" spans="3:4">
      <c r="C3145" s="29"/>
      <c r="D3145" s="29"/>
    </row>
    <row r="3146" spans="3:4">
      <c r="C3146" s="29"/>
      <c r="D3146" s="29"/>
    </row>
    <row r="3147" spans="3:4">
      <c r="C3147" s="29"/>
      <c r="D3147" s="29"/>
    </row>
    <row r="3148" spans="3:4">
      <c r="C3148" s="29"/>
      <c r="D3148" s="29"/>
    </row>
    <row r="3149" spans="3:4">
      <c r="C3149" s="29"/>
      <c r="D3149" s="29"/>
    </row>
    <row r="3150" spans="3:4">
      <c r="C3150" s="29"/>
      <c r="D3150" s="29"/>
    </row>
    <row r="3151" spans="3:4">
      <c r="C3151" s="29"/>
      <c r="D3151" s="29"/>
    </row>
    <row r="3152" spans="3:4">
      <c r="C3152" s="29"/>
      <c r="D3152" s="29"/>
    </row>
    <row r="3153" spans="3:4">
      <c r="C3153" s="29"/>
      <c r="D3153" s="29"/>
    </row>
    <row r="3154" spans="3:4">
      <c r="C3154" s="29"/>
      <c r="D3154" s="29"/>
    </row>
    <row r="3155" spans="3:4">
      <c r="C3155" s="29"/>
      <c r="D3155" s="29"/>
    </row>
    <row r="3156" spans="3:4">
      <c r="C3156" s="29"/>
      <c r="D3156" s="29"/>
    </row>
    <row r="3157" spans="3:4">
      <c r="C3157" s="29"/>
      <c r="D3157" s="29"/>
    </row>
    <row r="3158" spans="3:4">
      <c r="C3158" s="29"/>
      <c r="D3158" s="29"/>
    </row>
    <row r="3159" spans="3:4">
      <c r="C3159" s="29"/>
      <c r="D3159" s="29"/>
    </row>
    <row r="3160" spans="3:4">
      <c r="C3160" s="29"/>
      <c r="D3160" s="29"/>
    </row>
    <row r="3161" spans="3:4">
      <c r="C3161" s="29"/>
      <c r="D3161" s="29"/>
    </row>
    <row r="3162" spans="3:4">
      <c r="C3162" s="29"/>
      <c r="D3162" s="29"/>
    </row>
    <row r="3163" spans="3:4">
      <c r="C3163" s="29"/>
      <c r="D3163" s="29"/>
    </row>
    <row r="3164" spans="3:4">
      <c r="C3164" s="29"/>
      <c r="D3164" s="29"/>
    </row>
    <row r="3165" spans="3:4">
      <c r="C3165" s="29"/>
      <c r="D3165" s="29"/>
    </row>
    <row r="3166" spans="3:4">
      <c r="C3166" s="29"/>
      <c r="D3166" s="29"/>
    </row>
    <row r="3167" spans="3:4">
      <c r="C3167" s="29"/>
      <c r="D3167" s="29"/>
    </row>
    <row r="3168" spans="3:4">
      <c r="C3168" s="29"/>
      <c r="D3168" s="29"/>
    </row>
    <row r="3169" spans="3:4">
      <c r="C3169" s="29"/>
      <c r="D3169" s="29"/>
    </row>
    <row r="3170" spans="3:4">
      <c r="C3170" s="29"/>
      <c r="D3170" s="29"/>
    </row>
    <row r="3171" spans="3:4">
      <c r="C3171" s="29"/>
      <c r="D3171" s="29"/>
    </row>
    <row r="3172" spans="3:4">
      <c r="C3172" s="29"/>
      <c r="D3172" s="29"/>
    </row>
    <row r="3173" spans="3:4">
      <c r="C3173" s="29"/>
      <c r="D3173" s="29"/>
    </row>
    <row r="3174" spans="3:4">
      <c r="C3174" s="29"/>
      <c r="D3174" s="29"/>
    </row>
    <row r="3175" spans="3:4">
      <c r="C3175" s="29"/>
      <c r="D3175" s="29"/>
    </row>
    <row r="3176" spans="3:4">
      <c r="C3176" s="29"/>
      <c r="D3176" s="29"/>
    </row>
    <row r="3177" spans="3:4">
      <c r="C3177" s="29"/>
      <c r="D3177" s="29"/>
    </row>
    <row r="3178" spans="3:4">
      <c r="C3178" s="29"/>
      <c r="D3178" s="29"/>
    </row>
    <row r="3179" spans="3:4">
      <c r="C3179" s="29"/>
      <c r="D3179" s="29"/>
    </row>
    <row r="3180" spans="3:4">
      <c r="C3180" s="29"/>
      <c r="D3180" s="29"/>
    </row>
    <row r="3181" spans="3:4">
      <c r="C3181" s="29"/>
      <c r="D3181" s="29"/>
    </row>
    <row r="3182" spans="3:4">
      <c r="C3182" s="29"/>
      <c r="D3182" s="29"/>
    </row>
    <row r="3183" spans="3:4">
      <c r="C3183" s="29"/>
      <c r="D3183" s="29"/>
    </row>
    <row r="3184" spans="3:4">
      <c r="C3184" s="29"/>
      <c r="D3184" s="29"/>
    </row>
    <row r="3185" spans="3:4">
      <c r="C3185" s="29"/>
      <c r="D3185" s="29"/>
    </row>
    <row r="3186" spans="3:4">
      <c r="C3186" s="29"/>
      <c r="D3186" s="29"/>
    </row>
    <row r="3187" spans="3:4">
      <c r="C3187" s="29"/>
      <c r="D3187" s="29"/>
    </row>
    <row r="3188" spans="3:4">
      <c r="C3188" s="29"/>
      <c r="D3188" s="29"/>
    </row>
    <row r="3189" spans="3:4">
      <c r="C3189" s="29"/>
      <c r="D3189" s="29"/>
    </row>
    <row r="3190" spans="3:4">
      <c r="C3190" s="29"/>
      <c r="D3190" s="29"/>
    </row>
    <row r="3191" spans="3:4">
      <c r="C3191" s="29"/>
      <c r="D3191" s="29"/>
    </row>
    <row r="3192" spans="3:4">
      <c r="C3192" s="29"/>
      <c r="D3192" s="29"/>
    </row>
    <row r="3193" spans="3:4">
      <c r="C3193" s="29"/>
      <c r="D3193" s="29"/>
    </row>
    <row r="3194" spans="3:4">
      <c r="C3194" s="29"/>
      <c r="D3194" s="29"/>
    </row>
    <row r="3195" spans="3:4">
      <c r="C3195" s="29"/>
      <c r="D3195" s="29"/>
    </row>
    <row r="3196" spans="3:4">
      <c r="C3196" s="29"/>
      <c r="D3196" s="29"/>
    </row>
    <row r="3197" spans="3:4">
      <c r="C3197" s="29"/>
      <c r="D3197" s="29"/>
    </row>
    <row r="3198" spans="3:4">
      <c r="C3198" s="29"/>
      <c r="D3198" s="29"/>
    </row>
    <row r="3199" spans="3:4">
      <c r="C3199" s="29"/>
      <c r="D3199" s="29"/>
    </row>
    <row r="3200" spans="3:4">
      <c r="C3200" s="29"/>
      <c r="D3200" s="29"/>
    </row>
    <row r="3201" spans="3:4">
      <c r="C3201" s="29"/>
      <c r="D3201" s="29"/>
    </row>
    <row r="3202" spans="3:4">
      <c r="C3202" s="29"/>
      <c r="D3202" s="29"/>
    </row>
    <row r="3203" spans="3:4">
      <c r="C3203" s="29"/>
      <c r="D3203" s="29"/>
    </row>
    <row r="3204" spans="3:4">
      <c r="C3204" s="29"/>
      <c r="D3204" s="29"/>
    </row>
    <row r="3205" spans="3:4">
      <c r="C3205" s="29"/>
      <c r="D3205" s="29"/>
    </row>
    <row r="3206" spans="3:4">
      <c r="C3206" s="29"/>
      <c r="D3206" s="29"/>
    </row>
    <row r="3207" spans="3:4">
      <c r="C3207" s="29"/>
      <c r="D3207" s="29"/>
    </row>
    <row r="3208" spans="3:4">
      <c r="C3208" s="29"/>
      <c r="D3208" s="29"/>
    </row>
    <row r="3209" spans="3:4">
      <c r="C3209" s="29"/>
      <c r="D3209" s="29"/>
    </row>
    <row r="3210" spans="3:4">
      <c r="C3210" s="29"/>
      <c r="D3210" s="29"/>
    </row>
    <row r="3211" spans="3:4">
      <c r="C3211" s="29"/>
      <c r="D3211" s="29"/>
    </row>
    <row r="3212" spans="3:4">
      <c r="C3212" s="29"/>
      <c r="D3212" s="29"/>
    </row>
    <row r="3213" spans="3:4">
      <c r="C3213" s="29"/>
      <c r="D3213" s="29"/>
    </row>
    <row r="3214" spans="3:4">
      <c r="C3214" s="29"/>
      <c r="D3214" s="29"/>
    </row>
    <row r="3215" spans="3:4">
      <c r="C3215" s="29"/>
      <c r="D3215" s="29"/>
    </row>
    <row r="3216" spans="3:4">
      <c r="C3216" s="29"/>
      <c r="D3216" s="29"/>
    </row>
    <row r="3217" spans="3:4">
      <c r="C3217" s="29"/>
      <c r="D3217" s="29"/>
    </row>
    <row r="3218" spans="3:4">
      <c r="C3218" s="29"/>
      <c r="D3218" s="29"/>
    </row>
    <row r="3219" spans="3:4">
      <c r="C3219" s="29"/>
      <c r="D3219" s="29"/>
    </row>
    <row r="3220" spans="3:4">
      <c r="C3220" s="29"/>
      <c r="D3220" s="29"/>
    </row>
    <row r="3221" spans="3:4">
      <c r="C3221" s="29"/>
      <c r="D3221" s="29"/>
    </row>
    <row r="3222" spans="3:4">
      <c r="C3222" s="29"/>
      <c r="D3222" s="29"/>
    </row>
    <row r="3223" spans="3:4">
      <c r="C3223" s="29"/>
      <c r="D3223" s="29"/>
    </row>
    <row r="3224" spans="3:4">
      <c r="C3224" s="29"/>
      <c r="D3224" s="29"/>
    </row>
    <row r="3225" spans="3:4">
      <c r="C3225" s="29"/>
      <c r="D3225" s="29"/>
    </row>
    <row r="3226" spans="3:4">
      <c r="C3226" s="29"/>
      <c r="D3226" s="29"/>
    </row>
    <row r="3227" spans="3:4">
      <c r="C3227" s="29"/>
      <c r="D3227" s="29"/>
    </row>
    <row r="3228" spans="3:4">
      <c r="C3228" s="29"/>
      <c r="D3228" s="29"/>
    </row>
    <row r="3229" spans="3:4">
      <c r="C3229" s="29"/>
      <c r="D3229" s="29"/>
    </row>
    <row r="3230" spans="3:4">
      <c r="C3230" s="29"/>
      <c r="D3230" s="29"/>
    </row>
    <row r="3231" spans="3:4">
      <c r="C3231" s="29"/>
      <c r="D3231" s="29"/>
    </row>
    <row r="3232" spans="3:4">
      <c r="C3232" s="29"/>
      <c r="D3232" s="29"/>
    </row>
    <row r="3233" spans="3:4">
      <c r="C3233" s="29"/>
      <c r="D3233" s="29"/>
    </row>
    <row r="3234" spans="3:4">
      <c r="C3234" s="29"/>
      <c r="D3234" s="29"/>
    </row>
    <row r="3235" spans="3:4">
      <c r="C3235" s="29"/>
      <c r="D3235" s="29"/>
    </row>
    <row r="3236" spans="3:4">
      <c r="C3236" s="29"/>
      <c r="D3236" s="29"/>
    </row>
    <row r="3237" spans="3:4">
      <c r="C3237" s="29"/>
      <c r="D3237" s="29"/>
    </row>
    <row r="3238" spans="3:4">
      <c r="C3238" s="29"/>
      <c r="D3238" s="29"/>
    </row>
    <row r="3239" spans="3:4">
      <c r="C3239" s="29"/>
      <c r="D3239" s="29"/>
    </row>
    <row r="3240" spans="3:4">
      <c r="C3240" s="29"/>
      <c r="D3240" s="29"/>
    </row>
    <row r="3241" spans="3:4">
      <c r="C3241" s="29"/>
      <c r="D3241" s="29"/>
    </row>
    <row r="3242" spans="3:4">
      <c r="C3242" s="29"/>
      <c r="D3242" s="29"/>
    </row>
    <row r="3243" spans="3:4">
      <c r="C3243" s="29"/>
      <c r="D3243" s="29"/>
    </row>
    <row r="3244" spans="3:4">
      <c r="C3244" s="29"/>
      <c r="D3244" s="29"/>
    </row>
    <row r="3245" spans="3:4">
      <c r="C3245" s="29"/>
      <c r="D3245" s="29"/>
    </row>
    <row r="3246" spans="3:4">
      <c r="C3246" s="29"/>
      <c r="D3246" s="29"/>
    </row>
    <row r="3247" spans="3:4">
      <c r="C3247" s="29"/>
      <c r="D3247" s="29"/>
    </row>
    <row r="3248" spans="3:4">
      <c r="C3248" s="29"/>
      <c r="D3248" s="29"/>
    </row>
    <row r="3249" spans="3:4">
      <c r="C3249" s="29"/>
      <c r="D3249" s="29"/>
    </row>
    <row r="3250" spans="3:4">
      <c r="C3250" s="29"/>
      <c r="D3250" s="29"/>
    </row>
    <row r="3251" spans="3:4">
      <c r="C3251" s="29"/>
      <c r="D3251" s="29"/>
    </row>
    <row r="3252" spans="3:4">
      <c r="C3252" s="29"/>
      <c r="D3252" s="29"/>
    </row>
    <row r="3253" spans="3:4">
      <c r="C3253" s="29"/>
      <c r="D3253" s="29"/>
    </row>
    <row r="3254" spans="3:4">
      <c r="C3254" s="29"/>
      <c r="D3254" s="29"/>
    </row>
    <row r="3255" spans="3:4">
      <c r="C3255" s="29"/>
      <c r="D3255" s="29"/>
    </row>
    <row r="3256" spans="3:4">
      <c r="C3256" s="29"/>
      <c r="D3256" s="29"/>
    </row>
    <row r="3257" spans="3:4">
      <c r="C3257" s="29"/>
      <c r="D3257" s="29"/>
    </row>
    <row r="3258" spans="3:4">
      <c r="C3258" s="29"/>
      <c r="D3258" s="29"/>
    </row>
    <row r="3259" spans="3:4">
      <c r="C3259" s="29"/>
      <c r="D3259" s="29"/>
    </row>
    <row r="3260" spans="3:4">
      <c r="C3260" s="29"/>
      <c r="D3260" s="29"/>
    </row>
    <row r="3261" spans="3:4">
      <c r="C3261" s="29"/>
      <c r="D3261" s="29"/>
    </row>
    <row r="3262" spans="3:4">
      <c r="C3262" s="29"/>
      <c r="D3262" s="29"/>
    </row>
    <row r="3263" spans="3:4">
      <c r="C3263" s="29"/>
      <c r="D3263" s="29"/>
    </row>
    <row r="3264" spans="3:4">
      <c r="C3264" s="29"/>
      <c r="D3264" s="29"/>
    </row>
    <row r="3265" spans="3:4">
      <c r="C3265" s="29"/>
      <c r="D3265" s="29"/>
    </row>
    <row r="3266" spans="3:4">
      <c r="C3266" s="29"/>
      <c r="D3266" s="29"/>
    </row>
    <row r="3267" spans="3:4">
      <c r="C3267" s="29"/>
      <c r="D3267" s="29"/>
    </row>
    <row r="3268" spans="3:4">
      <c r="C3268" s="29"/>
      <c r="D3268" s="29"/>
    </row>
    <row r="3269" spans="3:4">
      <c r="C3269" s="29"/>
      <c r="D3269" s="29"/>
    </row>
    <row r="3270" spans="3:4">
      <c r="C3270" s="29"/>
      <c r="D3270" s="29"/>
    </row>
    <row r="3271" spans="3:4">
      <c r="C3271" s="29"/>
      <c r="D3271" s="29"/>
    </row>
    <row r="3272" spans="3:4">
      <c r="C3272" s="29"/>
      <c r="D3272" s="29"/>
    </row>
    <row r="3273" spans="3:4">
      <c r="C3273" s="29"/>
      <c r="D3273" s="29"/>
    </row>
    <row r="3274" spans="3:4">
      <c r="C3274" s="29"/>
      <c r="D3274" s="29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41"/>
  <sheetViews>
    <sheetView topLeftCell="A103" workbookViewId="0">
      <selection activeCell="F8" sqref="F8"/>
    </sheetView>
  </sheetViews>
  <sheetFormatPr defaultRowHeight="12.75"/>
  <sheetData>
    <row r="6" spans="1:7" ht="13.5" thickBot="1">
      <c r="E6" t="s">
        <v>49</v>
      </c>
      <c r="F6" t="s">
        <v>50</v>
      </c>
      <c r="G6" t="s">
        <v>52</v>
      </c>
    </row>
    <row r="7" spans="1:7">
      <c r="A7" s="20" t="s">
        <v>46</v>
      </c>
      <c r="B7" s="21"/>
      <c r="C7" s="22">
        <v>53023.63</v>
      </c>
      <c r="E7">
        <v>47212.36</v>
      </c>
      <c r="F7" s="8">
        <v>53023.63</v>
      </c>
      <c r="G7">
        <v>53023.63</v>
      </c>
    </row>
    <row r="8" spans="1:7" ht="13.5" thickBot="1">
      <c r="A8" s="23" t="s">
        <v>3</v>
      </c>
      <c r="B8" s="17"/>
      <c r="C8" s="24">
        <v>2.29148</v>
      </c>
      <c r="E8">
        <v>0.94194117647052999</v>
      </c>
      <c r="F8" s="8">
        <v>2.29148</v>
      </c>
      <c r="G8">
        <f>+F8/2</f>
        <v>1.14574</v>
      </c>
    </row>
    <row r="9" spans="1:7">
      <c r="E9" t="s">
        <v>48</v>
      </c>
      <c r="F9" t="s">
        <v>51</v>
      </c>
      <c r="G9" t="s">
        <v>48</v>
      </c>
    </row>
    <row r="20" spans="1:8" ht="13.5" thickBot="1">
      <c r="A20" s="7" t="s">
        <v>39</v>
      </c>
      <c r="B20" s="7" t="s">
        <v>40</v>
      </c>
      <c r="C20" s="7" t="s">
        <v>41</v>
      </c>
      <c r="D20" s="7" t="s">
        <v>42</v>
      </c>
      <c r="E20" s="7" t="s">
        <v>43</v>
      </c>
      <c r="F20" s="7" t="s">
        <v>44</v>
      </c>
      <c r="G20" s="7" t="s">
        <v>47</v>
      </c>
      <c r="H20" s="18" t="s">
        <v>45</v>
      </c>
    </row>
    <row r="21" spans="1:8">
      <c r="A21">
        <v>51868.768300000003</v>
      </c>
      <c r="B21">
        <v>12.846</v>
      </c>
      <c r="C21">
        <v>12.817</v>
      </c>
      <c r="D21">
        <v>12.839</v>
      </c>
      <c r="E21">
        <v>12.86</v>
      </c>
      <c r="F21">
        <v>12.867000000000001</v>
      </c>
      <c r="G21">
        <f>+(A21-C$7)/C$8-INT((A21-C$7)/C$8)</f>
        <v>1.9297571877530117E-2</v>
      </c>
      <c r="H21">
        <f t="shared" ref="H21:H52" si="0">-B21</f>
        <v>-12.846</v>
      </c>
    </row>
    <row r="22" spans="1:8">
      <c r="A22">
        <v>51869.758540000003</v>
      </c>
      <c r="B22">
        <v>12.432</v>
      </c>
      <c r="C22">
        <v>12.385999999999999</v>
      </c>
      <c r="D22">
        <v>12.371</v>
      </c>
      <c r="E22">
        <v>12.379</v>
      </c>
      <c r="F22">
        <v>12.414999999999999</v>
      </c>
      <c r="G22">
        <f t="shared" ref="G22:G85" si="1">+(A22-C$7)/C$8-INT((A22-C$7)/C$8)</f>
        <v>0.45143749891121843</v>
      </c>
      <c r="H22">
        <f t="shared" si="0"/>
        <v>-12.432</v>
      </c>
    </row>
    <row r="23" spans="1:8">
      <c r="A23">
        <v>51870.803740000003</v>
      </c>
      <c r="B23">
        <v>12.127000000000001</v>
      </c>
      <c r="C23">
        <v>12.105</v>
      </c>
      <c r="D23">
        <v>12.106999999999999</v>
      </c>
      <c r="E23">
        <v>12.115</v>
      </c>
      <c r="F23">
        <v>12.122999999999999</v>
      </c>
      <c r="G23">
        <f t="shared" si="1"/>
        <v>0.90756192504653654</v>
      </c>
      <c r="H23">
        <f t="shared" si="0"/>
        <v>-12.127000000000001</v>
      </c>
    </row>
    <row r="24" spans="1:8">
      <c r="A24">
        <v>51872.813320000001</v>
      </c>
      <c r="B24">
        <v>12.061</v>
      </c>
      <c r="C24">
        <v>12.117000000000001</v>
      </c>
      <c r="D24">
        <v>12.115</v>
      </c>
      <c r="E24">
        <v>12.151</v>
      </c>
      <c r="F24">
        <v>12.186</v>
      </c>
      <c r="G24">
        <f t="shared" si="1"/>
        <v>0.78454099534087618</v>
      </c>
      <c r="H24">
        <f t="shared" si="0"/>
        <v>-12.061</v>
      </c>
    </row>
    <row r="25" spans="1:8">
      <c r="A25">
        <v>51875.775950000003</v>
      </c>
      <c r="B25">
        <v>12.195</v>
      </c>
      <c r="C25">
        <v>12.188000000000001</v>
      </c>
      <c r="D25">
        <v>12.183</v>
      </c>
      <c r="E25">
        <v>12.196999999999999</v>
      </c>
      <c r="F25">
        <v>12.214</v>
      </c>
      <c r="G25">
        <f t="shared" si="1"/>
        <v>7.7430307052850367E-2</v>
      </c>
      <c r="H25">
        <f t="shared" si="0"/>
        <v>-12.195</v>
      </c>
    </row>
    <row r="26" spans="1:8">
      <c r="A26">
        <v>51876.78428</v>
      </c>
      <c r="B26">
        <v>12.365</v>
      </c>
      <c r="C26">
        <v>12.329000000000001</v>
      </c>
      <c r="D26">
        <v>12.308999999999999</v>
      </c>
      <c r="E26">
        <v>12.289</v>
      </c>
      <c r="F26">
        <v>12.268000000000001</v>
      </c>
      <c r="G26">
        <f t="shared" si="1"/>
        <v>0.51746469530718286</v>
      </c>
      <c r="H26">
        <f t="shared" si="0"/>
        <v>-12.365</v>
      </c>
    </row>
    <row r="27" spans="1:8">
      <c r="A27">
        <v>51877.772069999999</v>
      </c>
      <c r="B27">
        <v>12.462999999999999</v>
      </c>
      <c r="C27">
        <v>12.47</v>
      </c>
      <c r="D27">
        <v>12.475</v>
      </c>
      <c r="E27">
        <v>12.486000000000001</v>
      </c>
      <c r="F27">
        <v>12.519</v>
      </c>
      <c r="G27">
        <f t="shared" si="1"/>
        <v>0.94853544434238302</v>
      </c>
      <c r="H27">
        <f t="shared" si="0"/>
        <v>-12.462999999999999</v>
      </c>
    </row>
    <row r="28" spans="1:8">
      <c r="A28">
        <v>51878.753830000001</v>
      </c>
      <c r="B28">
        <v>12.318</v>
      </c>
      <c r="C28">
        <v>12.365</v>
      </c>
      <c r="D28">
        <v>12.353</v>
      </c>
      <c r="E28">
        <v>12.362</v>
      </c>
      <c r="F28">
        <v>12.353</v>
      </c>
      <c r="G28">
        <f t="shared" si="1"/>
        <v>0.37697470630513408</v>
      </c>
      <c r="H28">
        <f t="shared" si="0"/>
        <v>-12.318</v>
      </c>
    </row>
    <row r="29" spans="1:8">
      <c r="A29">
        <v>51879.763879999999</v>
      </c>
      <c r="B29">
        <v>12.113</v>
      </c>
      <c r="C29">
        <v>12.086</v>
      </c>
      <c r="D29">
        <v>12.087999999999999</v>
      </c>
      <c r="E29">
        <v>12.101000000000001</v>
      </c>
      <c r="F29">
        <v>12.128</v>
      </c>
      <c r="G29">
        <f t="shared" si="1"/>
        <v>0.81775970115438668</v>
      </c>
      <c r="H29">
        <f t="shared" si="0"/>
        <v>-12.113</v>
      </c>
    </row>
    <row r="30" spans="1:8">
      <c r="A30">
        <v>51880.743889999998</v>
      </c>
      <c r="B30">
        <v>12.244999999999999</v>
      </c>
      <c r="C30">
        <v>12.209</v>
      </c>
      <c r="D30">
        <v>12.246</v>
      </c>
      <c r="E30">
        <v>12.295999999999999</v>
      </c>
      <c r="F30">
        <v>12.332000000000001</v>
      </c>
      <c r="G30">
        <f t="shared" si="1"/>
        <v>0.24543526454539233</v>
      </c>
      <c r="H30">
        <f t="shared" si="0"/>
        <v>-12.244999999999999</v>
      </c>
    </row>
    <row r="31" spans="1:8">
      <c r="A31">
        <v>51881.745239999997</v>
      </c>
      <c r="B31">
        <v>12.127000000000001</v>
      </c>
      <c r="C31">
        <v>12.089</v>
      </c>
      <c r="D31">
        <v>12.076000000000001</v>
      </c>
      <c r="E31">
        <v>12.069000000000001</v>
      </c>
      <c r="F31">
        <v>12.064</v>
      </c>
      <c r="G31">
        <f t="shared" si="1"/>
        <v>0.68242358650269352</v>
      </c>
      <c r="H31">
        <f t="shared" si="0"/>
        <v>-12.127000000000001</v>
      </c>
    </row>
    <row r="32" spans="1:8">
      <c r="A32">
        <v>51884.722150000001</v>
      </c>
      <c r="B32">
        <v>13.023</v>
      </c>
      <c r="C32">
        <v>13.015000000000001</v>
      </c>
      <c r="D32">
        <v>13.007</v>
      </c>
      <c r="E32">
        <v>13.016</v>
      </c>
      <c r="F32">
        <v>13.028</v>
      </c>
      <c r="G32">
        <f t="shared" si="1"/>
        <v>0.98154467855010807</v>
      </c>
      <c r="H32">
        <f t="shared" si="0"/>
        <v>-13.023</v>
      </c>
    </row>
    <row r="33" spans="1:8">
      <c r="A33">
        <v>51885.730199999998</v>
      </c>
      <c r="B33">
        <v>12.407999999999999</v>
      </c>
      <c r="C33">
        <v>12.39</v>
      </c>
      <c r="D33">
        <v>12.425000000000001</v>
      </c>
      <c r="E33">
        <v>12.471</v>
      </c>
      <c r="F33">
        <v>12.478999999999999</v>
      </c>
      <c r="G33">
        <f t="shared" si="1"/>
        <v>0.42145687503307272</v>
      </c>
      <c r="H33">
        <f t="shared" si="0"/>
        <v>-12.407999999999999</v>
      </c>
    </row>
    <row r="34" spans="1:8">
      <c r="A34">
        <v>51886.731590000003</v>
      </c>
      <c r="B34">
        <v>12.138</v>
      </c>
      <c r="C34">
        <v>12.13</v>
      </c>
      <c r="D34">
        <v>12.106</v>
      </c>
      <c r="E34">
        <v>12.095000000000001</v>
      </c>
      <c r="F34">
        <v>12.106999999999999</v>
      </c>
      <c r="G34">
        <f t="shared" si="1"/>
        <v>0.85846265296038382</v>
      </c>
      <c r="H34">
        <f t="shared" si="0"/>
        <v>-12.138</v>
      </c>
    </row>
    <row r="35" spans="1:8">
      <c r="A35">
        <v>51887.72754</v>
      </c>
      <c r="B35">
        <v>12.372999999999999</v>
      </c>
      <c r="C35">
        <v>12.36</v>
      </c>
      <c r="D35">
        <v>12.374000000000001</v>
      </c>
      <c r="E35">
        <v>12.394</v>
      </c>
      <c r="F35">
        <v>12.439</v>
      </c>
      <c r="G35">
        <f t="shared" si="1"/>
        <v>0.29309441932832669</v>
      </c>
      <c r="H35">
        <f t="shared" si="0"/>
        <v>-12.372999999999999</v>
      </c>
    </row>
    <row r="36" spans="1:8">
      <c r="A36">
        <v>51888.721940000003</v>
      </c>
      <c r="B36">
        <v>12.095000000000001</v>
      </c>
      <c r="C36">
        <v>12.106999999999999</v>
      </c>
      <c r="D36">
        <v>12.105</v>
      </c>
      <c r="E36">
        <v>12.11</v>
      </c>
      <c r="F36">
        <v>12.135</v>
      </c>
      <c r="G36">
        <f t="shared" si="1"/>
        <v>0.72704976696530821</v>
      </c>
      <c r="H36">
        <f t="shared" si="0"/>
        <v>-12.095000000000001</v>
      </c>
    </row>
    <row r="37" spans="1:8">
      <c r="A37">
        <v>51889.730360000001</v>
      </c>
      <c r="B37">
        <v>12.22</v>
      </c>
      <c r="C37">
        <v>12.175000000000001</v>
      </c>
      <c r="D37">
        <v>12.196999999999999</v>
      </c>
      <c r="E37">
        <v>12.239000000000001</v>
      </c>
      <c r="F37">
        <v>12.252000000000001</v>
      </c>
      <c r="G37">
        <f t="shared" si="1"/>
        <v>0.16712343114664918</v>
      </c>
      <c r="H37">
        <f t="shared" si="0"/>
        <v>-12.22</v>
      </c>
    </row>
    <row r="38" spans="1:8">
      <c r="A38">
        <v>51899.698349999999</v>
      </c>
      <c r="B38">
        <v>12.364000000000001</v>
      </c>
      <c r="C38">
        <v>12.319000000000001</v>
      </c>
      <c r="D38">
        <v>12.31</v>
      </c>
      <c r="E38">
        <v>12.342000000000001</v>
      </c>
      <c r="F38">
        <v>12.366</v>
      </c>
      <c r="G38">
        <f t="shared" si="1"/>
        <v>0.51714612390304637</v>
      </c>
      <c r="H38">
        <f t="shared" si="0"/>
        <v>-12.364000000000001</v>
      </c>
    </row>
    <row r="39" spans="1:8">
      <c r="A39">
        <v>51900.707629999997</v>
      </c>
      <c r="B39">
        <v>12.653</v>
      </c>
      <c r="C39">
        <v>12.589</v>
      </c>
      <c r="D39">
        <v>12.581</v>
      </c>
      <c r="E39">
        <v>12.584</v>
      </c>
      <c r="F39">
        <v>12.592000000000001</v>
      </c>
      <c r="G39">
        <f t="shared" si="1"/>
        <v>0.95759509138190424</v>
      </c>
      <c r="H39">
        <f t="shared" si="0"/>
        <v>-12.653</v>
      </c>
    </row>
    <row r="40" spans="1:8">
      <c r="A40">
        <v>51902.683060000003</v>
      </c>
      <c r="B40">
        <v>12.176</v>
      </c>
      <c r="C40">
        <v>12.125</v>
      </c>
      <c r="D40">
        <v>12.131</v>
      </c>
      <c r="E40">
        <v>12.145</v>
      </c>
      <c r="F40">
        <v>12.154</v>
      </c>
      <c r="G40">
        <f t="shared" si="1"/>
        <v>0.8196711295781256</v>
      </c>
      <c r="H40">
        <f t="shared" si="0"/>
        <v>-12.176</v>
      </c>
    </row>
    <row r="41" spans="1:8">
      <c r="A41">
        <v>51903.706760000001</v>
      </c>
      <c r="B41">
        <v>12.231</v>
      </c>
      <c r="C41">
        <v>12.215</v>
      </c>
      <c r="D41">
        <v>12.215</v>
      </c>
      <c r="E41">
        <v>12.228</v>
      </c>
      <c r="F41">
        <v>12.236000000000001</v>
      </c>
      <c r="G41">
        <f t="shared" si="1"/>
        <v>0.26641297327648772</v>
      </c>
      <c r="H41">
        <f t="shared" si="0"/>
        <v>-12.231</v>
      </c>
    </row>
    <row r="42" spans="1:8">
      <c r="A42">
        <v>51904.684880000001</v>
      </c>
      <c r="B42">
        <v>12.106</v>
      </c>
      <c r="C42">
        <v>12.109</v>
      </c>
      <c r="D42">
        <v>12.115</v>
      </c>
      <c r="E42">
        <v>12.135</v>
      </c>
      <c r="F42">
        <v>12.166</v>
      </c>
      <c r="G42">
        <f t="shared" si="1"/>
        <v>0.69326374221174092</v>
      </c>
      <c r="H42">
        <f t="shared" si="0"/>
        <v>-12.106</v>
      </c>
    </row>
    <row r="43" spans="1:8">
      <c r="A43">
        <v>51905.691570000003</v>
      </c>
      <c r="B43">
        <v>12.132999999999999</v>
      </c>
      <c r="C43">
        <v>12.144</v>
      </c>
      <c r="D43">
        <v>12.129</v>
      </c>
      <c r="E43">
        <v>12.132</v>
      </c>
      <c r="F43">
        <v>12.151</v>
      </c>
      <c r="G43">
        <f t="shared" si="1"/>
        <v>0.1325824358079899</v>
      </c>
      <c r="H43">
        <f t="shared" si="0"/>
        <v>-12.132999999999999</v>
      </c>
    </row>
    <row r="44" spans="1:8">
      <c r="A44">
        <v>51906.682659999999</v>
      </c>
      <c r="B44">
        <v>12.164999999999999</v>
      </c>
      <c r="C44">
        <v>12.191000000000001</v>
      </c>
      <c r="D44">
        <v>12.198</v>
      </c>
      <c r="E44">
        <v>12.207000000000001</v>
      </c>
      <c r="F44">
        <v>12.231</v>
      </c>
      <c r="G44">
        <f t="shared" si="1"/>
        <v>0.56509330214583997</v>
      </c>
      <c r="H44">
        <f t="shared" si="0"/>
        <v>-12.164999999999999</v>
      </c>
    </row>
    <row r="45" spans="1:8">
      <c r="A45">
        <v>51907.691910000001</v>
      </c>
      <c r="B45">
        <v>12.964</v>
      </c>
      <c r="C45">
        <v>12.97</v>
      </c>
      <c r="D45">
        <v>12.973000000000001</v>
      </c>
      <c r="E45">
        <v>13.021000000000001</v>
      </c>
      <c r="F45">
        <v>13.074</v>
      </c>
      <c r="G45">
        <f t="shared" si="1"/>
        <v>5.5291776511126045E-3</v>
      </c>
      <c r="H45">
        <f t="shared" si="0"/>
        <v>-12.964</v>
      </c>
    </row>
    <row r="46" spans="1:8">
      <c r="A46">
        <v>51908.68417</v>
      </c>
      <c r="B46">
        <v>12.395</v>
      </c>
      <c r="C46">
        <v>12.411</v>
      </c>
      <c r="D46">
        <v>12.435</v>
      </c>
      <c r="E46">
        <v>12.441000000000001</v>
      </c>
      <c r="F46">
        <v>12.454000000000001</v>
      </c>
      <c r="G46">
        <f t="shared" si="1"/>
        <v>0.43855063103455905</v>
      </c>
      <c r="H46">
        <f t="shared" si="0"/>
        <v>-12.395</v>
      </c>
    </row>
    <row r="47" spans="1:8">
      <c r="A47">
        <v>51913.658640000001</v>
      </c>
      <c r="B47">
        <v>12.19</v>
      </c>
      <c r="C47">
        <v>12.177</v>
      </c>
      <c r="D47">
        <v>12.169</v>
      </c>
      <c r="E47">
        <v>12.167</v>
      </c>
      <c r="F47">
        <v>12.193</v>
      </c>
      <c r="G47">
        <f t="shared" si="1"/>
        <v>0.60940527519511534</v>
      </c>
      <c r="H47">
        <f t="shared" si="0"/>
        <v>-12.19</v>
      </c>
    </row>
    <row r="48" spans="1:8">
      <c r="A48">
        <v>51914.676959999997</v>
      </c>
      <c r="B48">
        <v>12.247999999999999</v>
      </c>
      <c r="C48">
        <v>12.212</v>
      </c>
      <c r="D48">
        <v>12.223000000000001</v>
      </c>
      <c r="E48">
        <v>12.215999999999999</v>
      </c>
      <c r="F48">
        <v>12.215999999999999</v>
      </c>
      <c r="G48">
        <f t="shared" si="1"/>
        <v>5.3799291287589313E-2</v>
      </c>
      <c r="H48">
        <f t="shared" si="0"/>
        <v>-12.247999999999999</v>
      </c>
    </row>
    <row r="49" spans="1:8">
      <c r="A49">
        <v>51915.676469999999</v>
      </c>
      <c r="B49">
        <v>12.458</v>
      </c>
      <c r="C49">
        <v>12.47</v>
      </c>
      <c r="D49">
        <v>12.476000000000001</v>
      </c>
      <c r="E49">
        <v>12.515000000000001</v>
      </c>
      <c r="F49">
        <v>12.555999999999999</v>
      </c>
      <c r="G49">
        <f t="shared" si="1"/>
        <v>0.48998463874926301</v>
      </c>
      <c r="H49">
        <f t="shared" si="0"/>
        <v>-12.458</v>
      </c>
    </row>
    <row r="50" spans="1:8">
      <c r="A50">
        <v>51918.655839999999</v>
      </c>
      <c r="B50">
        <v>12.141999999999999</v>
      </c>
      <c r="C50">
        <v>12.093999999999999</v>
      </c>
      <c r="D50">
        <v>12.066000000000001</v>
      </c>
      <c r="E50">
        <v>12.045</v>
      </c>
      <c r="F50">
        <v>12.05</v>
      </c>
      <c r="G50">
        <f t="shared" si="1"/>
        <v>0.79017927278528077</v>
      </c>
      <c r="H50">
        <f t="shared" si="0"/>
        <v>-12.141999999999999</v>
      </c>
    </row>
    <row r="51" spans="1:8">
      <c r="A51">
        <v>51919.664929999999</v>
      </c>
      <c r="B51">
        <v>12.196</v>
      </c>
      <c r="C51">
        <v>12.183</v>
      </c>
      <c r="D51">
        <v>12.208</v>
      </c>
      <c r="E51">
        <v>12.24</v>
      </c>
      <c r="F51">
        <v>12.294</v>
      </c>
      <c r="G51">
        <f t="shared" si="1"/>
        <v>0.23054532441983611</v>
      </c>
      <c r="H51">
        <f t="shared" si="0"/>
        <v>-12.196</v>
      </c>
    </row>
    <row r="52" spans="1:8">
      <c r="A52">
        <v>51920.664360000002</v>
      </c>
      <c r="B52">
        <v>12.148999999999999</v>
      </c>
      <c r="C52">
        <v>12.127000000000001</v>
      </c>
      <c r="D52">
        <v>12.151</v>
      </c>
      <c r="E52">
        <v>12.218</v>
      </c>
      <c r="F52">
        <v>12.272</v>
      </c>
      <c r="G52">
        <f t="shared" si="1"/>
        <v>0.66669575994774277</v>
      </c>
      <c r="H52">
        <f t="shared" si="0"/>
        <v>-12.148999999999999</v>
      </c>
    </row>
    <row r="53" spans="1:8">
      <c r="A53">
        <v>51921.662060000002</v>
      </c>
      <c r="B53">
        <v>12.175000000000001</v>
      </c>
      <c r="C53">
        <v>12.132999999999999</v>
      </c>
      <c r="D53">
        <v>12.141</v>
      </c>
      <c r="E53">
        <v>12.194000000000001</v>
      </c>
      <c r="F53">
        <v>12.247999999999999</v>
      </c>
      <c r="G53">
        <f t="shared" si="1"/>
        <v>0.10209122488737421</v>
      </c>
      <c r="H53">
        <f t="shared" ref="H53:H84" si="2">-B53</f>
        <v>-12.175000000000001</v>
      </c>
    </row>
    <row r="54" spans="1:8">
      <c r="A54">
        <v>51922.661399999997</v>
      </c>
      <c r="B54">
        <v>12.218</v>
      </c>
      <c r="C54">
        <v>12.276999999999999</v>
      </c>
      <c r="D54">
        <v>12.281000000000001</v>
      </c>
      <c r="E54">
        <v>12.305</v>
      </c>
      <c r="F54">
        <v>12.34</v>
      </c>
      <c r="G54">
        <f t="shared" si="1"/>
        <v>0.53820238448508917</v>
      </c>
      <c r="H54">
        <f t="shared" si="2"/>
        <v>-12.218</v>
      </c>
    </row>
    <row r="55" spans="1:8">
      <c r="A55">
        <v>51923.656790000001</v>
      </c>
      <c r="B55">
        <v>12.865</v>
      </c>
      <c r="C55">
        <v>12.882</v>
      </c>
      <c r="D55">
        <v>12.897</v>
      </c>
      <c r="E55">
        <v>12.936999999999999</v>
      </c>
      <c r="F55">
        <v>12.992000000000001</v>
      </c>
      <c r="G55">
        <f t="shared" si="1"/>
        <v>0.97258976731347957</v>
      </c>
      <c r="H55">
        <f t="shared" si="2"/>
        <v>-12.865</v>
      </c>
    </row>
    <row r="56" spans="1:8">
      <c r="A56">
        <v>51924.651859999998</v>
      </c>
      <c r="B56">
        <v>12.33</v>
      </c>
      <c r="C56">
        <v>12.324999999999999</v>
      </c>
      <c r="D56">
        <v>12.340999999999999</v>
      </c>
      <c r="E56">
        <v>12.394</v>
      </c>
      <c r="F56">
        <v>12.438000000000001</v>
      </c>
      <c r="G56">
        <f t="shared" si="1"/>
        <v>0.40683750240049221</v>
      </c>
      <c r="H56">
        <f t="shared" si="2"/>
        <v>-12.33</v>
      </c>
    </row>
    <row r="57" spans="1:8">
      <c r="A57">
        <v>51925.65223</v>
      </c>
      <c r="B57">
        <v>12.170999999999999</v>
      </c>
      <c r="C57">
        <v>12.159000000000001</v>
      </c>
      <c r="D57">
        <v>12.151999999999999</v>
      </c>
      <c r="E57">
        <v>12.16</v>
      </c>
      <c r="F57">
        <v>12.194000000000001</v>
      </c>
      <c r="G57">
        <f t="shared" si="1"/>
        <v>0.84339815315968281</v>
      </c>
      <c r="H57">
        <f t="shared" si="2"/>
        <v>-12.170999999999999</v>
      </c>
    </row>
    <row r="58" spans="1:8">
      <c r="A58">
        <v>51926.649019999997</v>
      </c>
      <c r="B58">
        <v>12.29</v>
      </c>
      <c r="C58">
        <v>12.250999999999999</v>
      </c>
      <c r="D58">
        <v>12.257</v>
      </c>
      <c r="E58">
        <v>12.278</v>
      </c>
      <c r="F58">
        <v>12.29</v>
      </c>
      <c r="G58">
        <f t="shared" si="1"/>
        <v>0.27839649484161555</v>
      </c>
      <c r="H58">
        <f t="shared" si="2"/>
        <v>-12.29</v>
      </c>
    </row>
    <row r="59" spans="1:8">
      <c r="A59">
        <v>51927.689769999997</v>
      </c>
      <c r="B59">
        <v>12.115</v>
      </c>
      <c r="C59">
        <v>12.087</v>
      </c>
      <c r="D59">
        <v>12.074</v>
      </c>
      <c r="E59">
        <v>12.093999999999999</v>
      </c>
      <c r="F59">
        <v>12.138</v>
      </c>
      <c r="G59">
        <f t="shared" si="1"/>
        <v>0.73257894461215756</v>
      </c>
      <c r="H59">
        <f t="shared" si="2"/>
        <v>-12.115</v>
      </c>
    </row>
    <row r="60" spans="1:8">
      <c r="A60">
        <v>51928.653039999997</v>
      </c>
      <c r="B60">
        <v>12.18</v>
      </c>
      <c r="C60">
        <v>12.178000000000001</v>
      </c>
      <c r="D60">
        <v>12.169</v>
      </c>
      <c r="E60">
        <v>12.153</v>
      </c>
      <c r="F60">
        <v>12.162000000000001</v>
      </c>
      <c r="G60">
        <f t="shared" si="1"/>
        <v>0.15294918567911964</v>
      </c>
      <c r="H60">
        <f t="shared" si="2"/>
        <v>-12.18</v>
      </c>
    </row>
    <row r="61" spans="1:8">
      <c r="A61">
        <v>51929.643649999998</v>
      </c>
      <c r="B61">
        <v>12.138</v>
      </c>
      <c r="C61">
        <v>12.217000000000001</v>
      </c>
      <c r="D61">
        <v>12.222</v>
      </c>
      <c r="E61">
        <v>12.228</v>
      </c>
      <c r="F61">
        <v>12.231</v>
      </c>
      <c r="G61">
        <f t="shared" si="1"/>
        <v>0.58525058041124112</v>
      </c>
      <c r="H61">
        <f t="shared" si="2"/>
        <v>-12.138</v>
      </c>
    </row>
    <row r="62" spans="1:8">
      <c r="A62">
        <v>51930.641669999997</v>
      </c>
      <c r="B62">
        <v>12.815</v>
      </c>
      <c r="C62">
        <v>12.792999999999999</v>
      </c>
      <c r="D62">
        <v>12.824999999999999</v>
      </c>
      <c r="E62">
        <v>12.855</v>
      </c>
      <c r="F62">
        <v>12.896000000000001</v>
      </c>
      <c r="G62">
        <f t="shared" si="1"/>
        <v>2.0785693089123924E-2</v>
      </c>
      <c r="H62">
        <f t="shared" si="2"/>
        <v>-12.815</v>
      </c>
    </row>
    <row r="63" spans="1:8">
      <c r="A63">
        <v>51931.636689999999</v>
      </c>
      <c r="B63">
        <v>12.484999999999999</v>
      </c>
      <c r="C63">
        <v>12.5</v>
      </c>
      <c r="D63">
        <v>12.518000000000001</v>
      </c>
      <c r="E63">
        <v>12.537000000000001</v>
      </c>
      <c r="F63">
        <v>12.561</v>
      </c>
      <c r="G63">
        <f t="shared" si="1"/>
        <v>0.455011608219138</v>
      </c>
      <c r="H63">
        <f t="shared" si="2"/>
        <v>-12.484999999999999</v>
      </c>
    </row>
    <row r="64" spans="1:8">
      <c r="A64">
        <v>51933.633150000001</v>
      </c>
      <c r="B64">
        <v>12.323</v>
      </c>
      <c r="C64">
        <v>12.358000000000001</v>
      </c>
      <c r="D64">
        <v>12.335000000000001</v>
      </c>
      <c r="E64">
        <v>12.356</v>
      </c>
      <c r="F64">
        <v>12.382</v>
      </c>
      <c r="G64">
        <f t="shared" si="1"/>
        <v>0.32626512123346174</v>
      </c>
      <c r="H64">
        <f t="shared" si="2"/>
        <v>-12.323</v>
      </c>
    </row>
    <row r="65" spans="1:8">
      <c r="A65">
        <v>51934.632570000002</v>
      </c>
      <c r="B65">
        <v>12.101000000000001</v>
      </c>
      <c r="C65">
        <v>12.135</v>
      </c>
      <c r="D65">
        <v>12.138</v>
      </c>
      <c r="E65">
        <v>12.153</v>
      </c>
      <c r="F65">
        <v>12.163</v>
      </c>
      <c r="G65">
        <f t="shared" si="1"/>
        <v>0.76241119276807012</v>
      </c>
      <c r="H65">
        <f t="shared" si="2"/>
        <v>-12.101000000000001</v>
      </c>
    </row>
    <row r="66" spans="1:8">
      <c r="A66">
        <v>51935.577530000002</v>
      </c>
      <c r="B66">
        <v>12.13</v>
      </c>
      <c r="C66">
        <v>12.186</v>
      </c>
      <c r="D66">
        <v>12.169</v>
      </c>
      <c r="E66">
        <v>12.167</v>
      </c>
      <c r="F66">
        <v>12.167</v>
      </c>
      <c r="G66">
        <f t="shared" si="1"/>
        <v>0.1747909647934307</v>
      </c>
      <c r="H66">
        <f t="shared" si="2"/>
        <v>-12.13</v>
      </c>
    </row>
    <row r="67" spans="1:8">
      <c r="A67">
        <v>51937.612300000001</v>
      </c>
      <c r="B67">
        <v>12.215</v>
      </c>
      <c r="C67">
        <v>12.153</v>
      </c>
      <c r="D67">
        <v>12.153</v>
      </c>
      <c r="E67">
        <v>12.143000000000001</v>
      </c>
      <c r="F67">
        <v>12.148</v>
      </c>
      <c r="G67">
        <f t="shared" si="1"/>
        <v>6.276293050922277E-2</v>
      </c>
      <c r="H67">
        <f t="shared" si="2"/>
        <v>-12.215</v>
      </c>
    </row>
    <row r="68" spans="1:8">
      <c r="A68">
        <v>51938.635629999997</v>
      </c>
      <c r="B68">
        <v>12.388</v>
      </c>
      <c r="C68">
        <v>12.467000000000001</v>
      </c>
      <c r="D68">
        <v>12.429</v>
      </c>
      <c r="E68">
        <v>12.43</v>
      </c>
      <c r="F68">
        <v>12.411</v>
      </c>
      <c r="G68">
        <f t="shared" si="1"/>
        <v>0.50934330650915172</v>
      </c>
      <c r="H68">
        <f t="shared" si="2"/>
        <v>-12.388</v>
      </c>
    </row>
    <row r="69" spans="1:8">
      <c r="A69">
        <v>51940.616990000002</v>
      </c>
      <c r="B69">
        <v>12.317</v>
      </c>
      <c r="C69">
        <v>12.302</v>
      </c>
      <c r="D69">
        <v>12.31</v>
      </c>
      <c r="E69">
        <v>12.311999999999999</v>
      </c>
      <c r="F69">
        <v>12.284000000000001</v>
      </c>
      <c r="G69">
        <f t="shared" si="1"/>
        <v>0.3740071918606418</v>
      </c>
      <c r="H69">
        <f t="shared" si="2"/>
        <v>-12.317</v>
      </c>
    </row>
    <row r="70" spans="1:8">
      <c r="A70">
        <v>51945.610990000001</v>
      </c>
      <c r="B70">
        <v>12.192</v>
      </c>
      <c r="C70">
        <v>12.295</v>
      </c>
      <c r="D70">
        <v>12.287000000000001</v>
      </c>
      <c r="E70">
        <v>12.311</v>
      </c>
      <c r="F70">
        <v>12.336</v>
      </c>
      <c r="G70">
        <f t="shared" si="1"/>
        <v>0.55338471206539452</v>
      </c>
      <c r="H70">
        <f t="shared" si="2"/>
        <v>-12.192</v>
      </c>
    </row>
    <row r="71" spans="1:8">
      <c r="A71">
        <v>51950.598120000002</v>
      </c>
      <c r="B71">
        <v>12.103</v>
      </c>
      <c r="C71">
        <v>12.125999999999999</v>
      </c>
      <c r="D71">
        <v>12.14</v>
      </c>
      <c r="E71">
        <v>12.166</v>
      </c>
      <c r="F71">
        <v>12.202999999999999</v>
      </c>
      <c r="G71">
        <f t="shared" si="1"/>
        <v>0.72976416988365145</v>
      </c>
      <c r="H71">
        <f t="shared" si="2"/>
        <v>-12.103</v>
      </c>
    </row>
    <row r="72" spans="1:8">
      <c r="A72">
        <v>51952.591180000003</v>
      </c>
      <c r="B72">
        <v>12.286</v>
      </c>
      <c r="C72">
        <v>12.223000000000001</v>
      </c>
      <c r="D72">
        <v>12.204000000000001</v>
      </c>
      <c r="E72">
        <v>12.195</v>
      </c>
      <c r="F72">
        <v>12.215999999999999</v>
      </c>
      <c r="G72">
        <f t="shared" si="1"/>
        <v>0.59953392567496167</v>
      </c>
      <c r="H72">
        <f t="shared" si="2"/>
        <v>-12.286</v>
      </c>
    </row>
    <row r="73" spans="1:8">
      <c r="A73">
        <v>51953.591220000002</v>
      </c>
      <c r="B73">
        <v>12.484</v>
      </c>
      <c r="C73">
        <v>12.538</v>
      </c>
      <c r="D73">
        <v>12.516</v>
      </c>
      <c r="E73">
        <v>12.548</v>
      </c>
      <c r="F73">
        <v>12.571999999999999</v>
      </c>
      <c r="G73">
        <f t="shared" si="1"/>
        <v>3.5950564702602605E-2</v>
      </c>
      <c r="H73">
        <f t="shared" si="2"/>
        <v>-12.484</v>
      </c>
    </row>
    <row r="74" spans="1:8">
      <c r="A74">
        <v>51955.56048</v>
      </c>
      <c r="B74">
        <v>12.119</v>
      </c>
      <c r="C74">
        <v>12.106999999999999</v>
      </c>
      <c r="D74">
        <v>12.118</v>
      </c>
      <c r="E74">
        <v>12.153</v>
      </c>
      <c r="F74">
        <v>12.178000000000001</v>
      </c>
      <c r="G74">
        <f t="shared" si="1"/>
        <v>0.89533401993588768</v>
      </c>
      <c r="H74">
        <f t="shared" si="2"/>
        <v>-12.119</v>
      </c>
    </row>
    <row r="75" spans="1:8">
      <c r="A75">
        <v>51958.572379999998</v>
      </c>
      <c r="B75">
        <v>12.183</v>
      </c>
      <c r="C75">
        <v>12.215</v>
      </c>
      <c r="D75">
        <v>12.19</v>
      </c>
      <c r="E75">
        <v>12.185</v>
      </c>
      <c r="F75">
        <v>12.186</v>
      </c>
      <c r="G75">
        <f t="shared" si="1"/>
        <v>0.20972471939552406</v>
      </c>
      <c r="H75">
        <f t="shared" si="2"/>
        <v>-12.183</v>
      </c>
    </row>
    <row r="76" spans="1:8">
      <c r="A76">
        <v>51961.557719999997</v>
      </c>
      <c r="B76">
        <v>12.459</v>
      </c>
      <c r="C76">
        <v>12.461</v>
      </c>
      <c r="D76">
        <v>12.478999999999999</v>
      </c>
      <c r="E76">
        <v>12.554</v>
      </c>
      <c r="F76">
        <v>12.644</v>
      </c>
      <c r="G76">
        <f t="shared" si="1"/>
        <v>0.51252465655369406</v>
      </c>
      <c r="H76">
        <f t="shared" si="2"/>
        <v>-12.459</v>
      </c>
    </row>
    <row r="77" spans="1:8">
      <c r="A77">
        <v>51963.559009999997</v>
      </c>
      <c r="B77">
        <v>12.364000000000001</v>
      </c>
      <c r="C77">
        <v>12.369</v>
      </c>
      <c r="D77">
        <v>12.377000000000001</v>
      </c>
      <c r="E77">
        <v>12.394</v>
      </c>
      <c r="F77">
        <v>12.404999999999999</v>
      </c>
      <c r="G77">
        <f t="shared" si="1"/>
        <v>0.38588597762134214</v>
      </c>
      <c r="H77">
        <f t="shared" si="2"/>
        <v>-12.364000000000001</v>
      </c>
    </row>
    <row r="78" spans="1:8">
      <c r="A78">
        <v>51965.549950000001</v>
      </c>
      <c r="B78">
        <v>12.329000000000001</v>
      </c>
      <c r="C78">
        <v>12.276</v>
      </c>
      <c r="D78">
        <v>12.272</v>
      </c>
      <c r="E78">
        <v>12.28</v>
      </c>
      <c r="F78">
        <v>12.324</v>
      </c>
      <c r="G78">
        <f t="shared" si="1"/>
        <v>0.25473056714577069</v>
      </c>
      <c r="H78">
        <f t="shared" si="2"/>
        <v>-12.329000000000001</v>
      </c>
    </row>
    <row r="79" spans="1:8">
      <c r="A79">
        <v>51967.551390000001</v>
      </c>
      <c r="B79">
        <v>12.169</v>
      </c>
      <c r="C79">
        <v>12.167</v>
      </c>
      <c r="D79">
        <v>12.164999999999999</v>
      </c>
      <c r="E79">
        <v>12.162000000000001</v>
      </c>
      <c r="F79">
        <v>12.193</v>
      </c>
      <c r="G79">
        <f t="shared" si="1"/>
        <v>0.12815734809083779</v>
      </c>
      <c r="H79">
        <f t="shared" si="2"/>
        <v>-12.169</v>
      </c>
    </row>
    <row r="80" spans="1:8">
      <c r="A80">
        <v>51978.561450000001</v>
      </c>
      <c r="B80">
        <v>12.407999999999999</v>
      </c>
      <c r="C80">
        <v>12.324</v>
      </c>
      <c r="D80">
        <v>12.308</v>
      </c>
      <c r="E80">
        <v>12.336</v>
      </c>
      <c r="F80">
        <v>12.425000000000001</v>
      </c>
      <c r="G80">
        <f t="shared" si="1"/>
        <v>0.93293853754067868</v>
      </c>
      <c r="H80">
        <f t="shared" si="2"/>
        <v>-12.407999999999999</v>
      </c>
    </row>
    <row r="81" spans="1:8">
      <c r="A81">
        <v>51980.58599</v>
      </c>
      <c r="B81">
        <v>12.191000000000001</v>
      </c>
      <c r="C81">
        <v>12.234</v>
      </c>
      <c r="D81">
        <v>12.225</v>
      </c>
      <c r="E81">
        <v>12.21</v>
      </c>
      <c r="F81">
        <v>12.199</v>
      </c>
      <c r="G81">
        <f t="shared" si="1"/>
        <v>0.81644613961378809</v>
      </c>
      <c r="H81">
        <f t="shared" si="2"/>
        <v>-12.191000000000001</v>
      </c>
    </row>
    <row r="82" spans="1:8">
      <c r="A82">
        <v>51982.550029999999</v>
      </c>
      <c r="B82">
        <v>12.128</v>
      </c>
      <c r="C82">
        <v>12.084</v>
      </c>
      <c r="D82">
        <v>12.103</v>
      </c>
      <c r="E82">
        <v>12.106999999999999</v>
      </c>
      <c r="F82">
        <v>12.119</v>
      </c>
      <c r="G82">
        <f t="shared" si="1"/>
        <v>0.67355159111190233</v>
      </c>
      <c r="H82">
        <f t="shared" si="2"/>
        <v>-12.128</v>
      </c>
    </row>
    <row r="83" spans="1:8">
      <c r="A83">
        <v>52027.462220000001</v>
      </c>
      <c r="B83">
        <v>12.185</v>
      </c>
      <c r="C83">
        <v>12.194000000000001</v>
      </c>
      <c r="D83">
        <v>12.205</v>
      </c>
      <c r="E83">
        <v>12.206</v>
      </c>
      <c r="F83">
        <v>12.221</v>
      </c>
      <c r="G83">
        <f t="shared" si="1"/>
        <v>0.27319461658134969</v>
      </c>
      <c r="H83">
        <f t="shared" si="2"/>
        <v>-12.185</v>
      </c>
    </row>
    <row r="84" spans="1:8">
      <c r="A84">
        <v>52032.456409999999</v>
      </c>
      <c r="B84">
        <v>12.382</v>
      </c>
      <c r="C84">
        <v>12.382999999999999</v>
      </c>
      <c r="D84">
        <v>12.384</v>
      </c>
      <c r="E84">
        <v>12.406000000000001</v>
      </c>
      <c r="F84">
        <v>12.427</v>
      </c>
      <c r="G84">
        <f t="shared" si="1"/>
        <v>0.45265505263040495</v>
      </c>
      <c r="H84">
        <f t="shared" si="2"/>
        <v>-12.382</v>
      </c>
    </row>
    <row r="85" spans="1:8">
      <c r="A85">
        <v>52128.927239999997</v>
      </c>
      <c r="B85">
        <v>12.302</v>
      </c>
      <c r="C85">
        <v>12.291</v>
      </c>
      <c r="D85">
        <v>12.262</v>
      </c>
      <c r="E85">
        <v>12.260999999999999</v>
      </c>
      <c r="F85">
        <v>12.259</v>
      </c>
      <c r="G85">
        <f t="shared" si="1"/>
        <v>0.55244645382015278</v>
      </c>
      <c r="H85">
        <f t="shared" ref="H85:H116" si="3">-B85</f>
        <v>-12.302</v>
      </c>
    </row>
    <row r="86" spans="1:8">
      <c r="A86">
        <v>52130.929620000003</v>
      </c>
      <c r="B86">
        <v>12.374000000000001</v>
      </c>
      <c r="C86">
        <v>12.382</v>
      </c>
      <c r="D86">
        <v>12.371</v>
      </c>
      <c r="E86">
        <v>12.41</v>
      </c>
      <c r="F86">
        <v>12.442</v>
      </c>
      <c r="G86">
        <f t="shared" ref="G86:G149" si="4">+(A86-C$7)/C$8-INT((A86-C$7)/C$8)</f>
        <v>0.42628344999968704</v>
      </c>
      <c r="H86">
        <f t="shared" si="3"/>
        <v>-12.374000000000001</v>
      </c>
    </row>
    <row r="87" spans="1:8">
      <c r="A87">
        <v>52132.924769999998</v>
      </c>
      <c r="B87">
        <v>12.205</v>
      </c>
      <c r="C87">
        <v>12.13</v>
      </c>
      <c r="D87">
        <v>12.163</v>
      </c>
      <c r="E87">
        <v>12.198</v>
      </c>
      <c r="F87">
        <v>12.225</v>
      </c>
      <c r="G87">
        <f t="shared" si="4"/>
        <v>0.29696528008116729</v>
      </c>
      <c r="H87">
        <f t="shared" si="3"/>
        <v>-12.205</v>
      </c>
    </row>
    <row r="88" spans="1:8">
      <c r="A88">
        <v>52134.92151</v>
      </c>
      <c r="B88">
        <v>12.135</v>
      </c>
      <c r="C88">
        <v>12.103999999999999</v>
      </c>
      <c r="D88">
        <v>12.109</v>
      </c>
      <c r="E88">
        <v>12.132999999999999</v>
      </c>
      <c r="F88">
        <v>12.159000000000001</v>
      </c>
      <c r="G88">
        <f t="shared" si="4"/>
        <v>0.16834098486685889</v>
      </c>
      <c r="H88">
        <f t="shared" si="3"/>
        <v>-12.135</v>
      </c>
    </row>
    <row r="89" spans="1:8">
      <c r="A89">
        <v>52136.921309999998</v>
      </c>
      <c r="B89">
        <v>12.332000000000001</v>
      </c>
      <c r="C89">
        <v>12.343</v>
      </c>
      <c r="D89">
        <v>12.339</v>
      </c>
      <c r="E89">
        <v>12.353</v>
      </c>
      <c r="F89">
        <v>12.369</v>
      </c>
      <c r="G89">
        <f t="shared" si="4"/>
        <v>4.1052071150716074E-2</v>
      </c>
      <c r="H89">
        <f t="shared" si="3"/>
        <v>-12.332000000000001</v>
      </c>
    </row>
    <row r="90" spans="1:8">
      <c r="A90">
        <v>52137.912759999999</v>
      </c>
      <c r="B90">
        <v>12.430999999999999</v>
      </c>
      <c r="C90">
        <v>12.417999999999999</v>
      </c>
      <c r="D90">
        <v>12.417999999999999</v>
      </c>
      <c r="E90">
        <v>12.407</v>
      </c>
      <c r="F90">
        <v>12.391999999999999</v>
      </c>
      <c r="G90">
        <f t="shared" si="4"/>
        <v>0.47372004119688427</v>
      </c>
      <c r="H90">
        <f t="shared" si="3"/>
        <v>-12.430999999999999</v>
      </c>
    </row>
    <row r="91" spans="1:8">
      <c r="A91">
        <v>52141.873229999997</v>
      </c>
      <c r="B91">
        <v>12.159000000000001</v>
      </c>
      <c r="C91">
        <v>12.159000000000001</v>
      </c>
      <c r="D91">
        <v>12.159000000000001</v>
      </c>
      <c r="E91">
        <v>12.19</v>
      </c>
      <c r="F91">
        <v>12.233000000000001</v>
      </c>
      <c r="G91">
        <f t="shared" si="4"/>
        <v>0.20206591373261062</v>
      </c>
      <c r="H91">
        <f t="shared" si="3"/>
        <v>-12.159000000000001</v>
      </c>
    </row>
    <row r="92" spans="1:8">
      <c r="A92">
        <v>52144.911760000003</v>
      </c>
      <c r="B92">
        <v>12.388</v>
      </c>
      <c r="C92">
        <v>12.393000000000001</v>
      </c>
      <c r="D92">
        <v>12.395</v>
      </c>
      <c r="E92">
        <v>12.397</v>
      </c>
      <c r="F92">
        <v>12.473000000000001</v>
      </c>
      <c r="G92">
        <f t="shared" si="4"/>
        <v>0.52807792344043492</v>
      </c>
      <c r="H92">
        <f t="shared" si="3"/>
        <v>-12.388</v>
      </c>
    </row>
    <row r="93" spans="1:8">
      <c r="A93">
        <v>52145.896480000003</v>
      </c>
      <c r="B93">
        <v>12.448</v>
      </c>
      <c r="C93">
        <v>12.506</v>
      </c>
      <c r="D93">
        <v>12.507</v>
      </c>
      <c r="E93">
        <v>12.545999999999999</v>
      </c>
      <c r="F93">
        <v>12.63</v>
      </c>
      <c r="G93">
        <f t="shared" si="4"/>
        <v>0.95780892698417119</v>
      </c>
      <c r="H93">
        <f t="shared" si="3"/>
        <v>-12.448</v>
      </c>
    </row>
    <row r="94" spans="1:8">
      <c r="A94">
        <v>52166.900699999998</v>
      </c>
      <c r="B94">
        <v>12.093999999999999</v>
      </c>
      <c r="C94">
        <v>12.047000000000001</v>
      </c>
      <c r="D94">
        <v>12.045999999999999</v>
      </c>
      <c r="E94">
        <v>12.069000000000001</v>
      </c>
      <c r="F94">
        <v>12.122</v>
      </c>
      <c r="G94">
        <f t="shared" si="4"/>
        <v>0.12403337580991547</v>
      </c>
      <c r="H94">
        <f t="shared" si="3"/>
        <v>-12.093999999999999</v>
      </c>
    </row>
    <row r="95" spans="1:8">
      <c r="A95">
        <v>52168.867960000003</v>
      </c>
      <c r="B95">
        <v>12.999000000000001</v>
      </c>
      <c r="C95">
        <v>12.929</v>
      </c>
      <c r="D95">
        <v>12.94</v>
      </c>
      <c r="E95">
        <v>12.981</v>
      </c>
      <c r="F95">
        <v>13.038</v>
      </c>
      <c r="G95">
        <f t="shared" si="4"/>
        <v>0.98254403268009582</v>
      </c>
      <c r="H95">
        <f t="shared" si="3"/>
        <v>-12.999000000000001</v>
      </c>
    </row>
    <row r="96" spans="1:8">
      <c r="A96">
        <v>52172.827080000003</v>
      </c>
      <c r="B96">
        <v>12.260999999999999</v>
      </c>
      <c r="C96">
        <v>12.186</v>
      </c>
      <c r="D96">
        <v>12.189</v>
      </c>
      <c r="E96">
        <v>12.218999999999999</v>
      </c>
      <c r="F96">
        <v>12.259</v>
      </c>
      <c r="G96">
        <f t="shared" si="4"/>
        <v>0.71030076631927841</v>
      </c>
      <c r="H96">
        <f t="shared" si="3"/>
        <v>-12.260999999999999</v>
      </c>
    </row>
    <row r="97" spans="1:8">
      <c r="A97">
        <v>52183.847589999998</v>
      </c>
      <c r="B97">
        <v>12.393000000000001</v>
      </c>
      <c r="C97">
        <v>12.393000000000001</v>
      </c>
      <c r="D97">
        <v>12.358000000000001</v>
      </c>
      <c r="E97">
        <v>12.388</v>
      </c>
      <c r="F97">
        <v>12.439</v>
      </c>
      <c r="G97">
        <f t="shared" si="4"/>
        <v>0.51964232722963288</v>
      </c>
      <c r="H97">
        <f t="shared" si="3"/>
        <v>-12.393000000000001</v>
      </c>
    </row>
    <row r="98" spans="1:8">
      <c r="A98">
        <v>52184.89026</v>
      </c>
      <c r="B98">
        <v>13.003</v>
      </c>
      <c r="C98">
        <v>13.015000000000001</v>
      </c>
      <c r="D98">
        <v>13.035</v>
      </c>
      <c r="E98">
        <v>13.08</v>
      </c>
      <c r="F98">
        <v>13.164999999999999</v>
      </c>
      <c r="G98">
        <f t="shared" si="4"/>
        <v>0.97466266343269581</v>
      </c>
      <c r="H98">
        <f t="shared" si="3"/>
        <v>-13.003</v>
      </c>
    </row>
    <row r="99" spans="1:8">
      <c r="A99">
        <v>52186.834770000001</v>
      </c>
      <c r="B99">
        <v>12.138</v>
      </c>
      <c r="C99">
        <v>12.167999999999999</v>
      </c>
      <c r="D99">
        <v>12.159000000000001</v>
      </c>
      <c r="E99">
        <v>12.148</v>
      </c>
      <c r="F99">
        <v>12.146000000000001</v>
      </c>
      <c r="G99">
        <f t="shared" si="4"/>
        <v>0.82324523888661361</v>
      </c>
      <c r="H99">
        <f t="shared" si="3"/>
        <v>-12.138</v>
      </c>
    </row>
    <row r="100" spans="1:8">
      <c r="A100">
        <v>52188.855680000001</v>
      </c>
      <c r="B100">
        <v>12.246</v>
      </c>
      <c r="C100">
        <v>12.234999999999999</v>
      </c>
      <c r="D100">
        <v>12.239000000000001</v>
      </c>
      <c r="E100">
        <v>12.22</v>
      </c>
      <c r="F100">
        <v>12.231</v>
      </c>
      <c r="G100">
        <f t="shared" si="4"/>
        <v>0.70516871192558028</v>
      </c>
      <c r="H100">
        <f t="shared" si="3"/>
        <v>-12.246</v>
      </c>
    </row>
    <row r="101" spans="1:8">
      <c r="A101">
        <v>52190.812290000002</v>
      </c>
      <c r="B101">
        <v>12.315</v>
      </c>
      <c r="C101">
        <v>12.33</v>
      </c>
      <c r="D101">
        <v>12.324999999999999</v>
      </c>
      <c r="E101">
        <v>12.311</v>
      </c>
      <c r="F101">
        <v>12.37</v>
      </c>
      <c r="G101">
        <f t="shared" si="4"/>
        <v>0.55903171749446301</v>
      </c>
      <c r="H101">
        <f t="shared" si="3"/>
        <v>-12.315</v>
      </c>
    </row>
    <row r="102" spans="1:8">
      <c r="A102">
        <v>52192.802530000001</v>
      </c>
      <c r="B102">
        <v>12.172000000000001</v>
      </c>
      <c r="C102">
        <v>12.180999999999999</v>
      </c>
      <c r="D102">
        <v>12.172000000000001</v>
      </c>
      <c r="E102">
        <v>12.206</v>
      </c>
      <c r="F102">
        <v>12.249000000000001</v>
      </c>
      <c r="G102">
        <f t="shared" si="4"/>
        <v>0.42757082758890874</v>
      </c>
      <c r="H102">
        <f t="shared" si="3"/>
        <v>-12.172000000000001</v>
      </c>
    </row>
    <row r="103" spans="1:8">
      <c r="A103">
        <v>52194.801249999997</v>
      </c>
      <c r="B103">
        <v>12.201000000000001</v>
      </c>
      <c r="C103">
        <v>12.167999999999999</v>
      </c>
      <c r="D103">
        <v>12.159000000000001</v>
      </c>
      <c r="E103">
        <v>12.162000000000001</v>
      </c>
      <c r="F103">
        <v>12.175000000000001</v>
      </c>
      <c r="G103">
        <f t="shared" si="4"/>
        <v>0.29981060275429172</v>
      </c>
      <c r="H103">
        <f t="shared" si="3"/>
        <v>-12.201000000000001</v>
      </c>
    </row>
    <row r="104" spans="1:8">
      <c r="A104">
        <v>52198.791669999999</v>
      </c>
      <c r="B104">
        <v>12.468</v>
      </c>
      <c r="C104">
        <v>12.438000000000001</v>
      </c>
      <c r="D104">
        <v>12.425000000000001</v>
      </c>
      <c r="E104">
        <v>12.439</v>
      </c>
      <c r="F104">
        <v>12.414</v>
      </c>
      <c r="G104">
        <f t="shared" si="4"/>
        <v>4.1226630824326094E-2</v>
      </c>
      <c r="H104">
        <f t="shared" si="3"/>
        <v>-12.468</v>
      </c>
    </row>
    <row r="105" spans="1:8">
      <c r="A105">
        <v>52200.801919999998</v>
      </c>
      <c r="B105">
        <v>12.144</v>
      </c>
      <c r="C105">
        <v>12.19</v>
      </c>
      <c r="D105">
        <v>12.208</v>
      </c>
      <c r="E105">
        <v>12.217000000000001</v>
      </c>
      <c r="F105">
        <v>12.263999999999999</v>
      </c>
      <c r="G105">
        <f t="shared" si="4"/>
        <v>0.91849808857188009</v>
      </c>
      <c r="H105">
        <f t="shared" si="3"/>
        <v>-12.144</v>
      </c>
    </row>
    <row r="106" spans="1:8">
      <c r="A106">
        <v>52202.784119999997</v>
      </c>
      <c r="B106">
        <v>12.263999999999999</v>
      </c>
      <c r="C106">
        <v>12.201000000000001</v>
      </c>
      <c r="D106">
        <v>12.182</v>
      </c>
      <c r="E106">
        <v>12.170999999999999</v>
      </c>
      <c r="F106">
        <v>12.179</v>
      </c>
      <c r="G106">
        <f t="shared" si="4"/>
        <v>0.78352854923423365</v>
      </c>
      <c r="H106">
        <f t="shared" si="3"/>
        <v>-12.263999999999999</v>
      </c>
    </row>
    <row r="107" spans="1:8">
      <c r="A107">
        <v>52212.74654</v>
      </c>
      <c r="B107">
        <v>12.147</v>
      </c>
      <c r="C107">
        <v>12.159000000000001</v>
      </c>
      <c r="D107">
        <v>12.173999999999999</v>
      </c>
      <c r="E107">
        <v>12.19</v>
      </c>
      <c r="F107">
        <v>12.2</v>
      </c>
      <c r="G107">
        <f t="shared" si="4"/>
        <v>0.1311204985436234</v>
      </c>
      <c r="H107">
        <f t="shared" si="3"/>
        <v>-12.147</v>
      </c>
    </row>
    <row r="108" spans="1:8">
      <c r="A108">
        <v>52215.776890000001</v>
      </c>
      <c r="B108">
        <v>12.324999999999999</v>
      </c>
      <c r="C108">
        <v>12.356</v>
      </c>
      <c r="D108">
        <v>12.342000000000001</v>
      </c>
      <c r="E108">
        <v>12.36</v>
      </c>
      <c r="F108">
        <v>12.36</v>
      </c>
      <c r="G108">
        <f t="shared" si="4"/>
        <v>0.4535627629321084</v>
      </c>
      <c r="H108">
        <f t="shared" si="3"/>
        <v>-12.324999999999999</v>
      </c>
    </row>
    <row r="109" spans="1:8">
      <c r="A109">
        <v>52221.761019999998</v>
      </c>
      <c r="B109">
        <v>12.252000000000001</v>
      </c>
      <c r="C109">
        <v>12.217000000000001</v>
      </c>
      <c r="D109">
        <v>12.269</v>
      </c>
      <c r="E109">
        <v>12.311999999999999</v>
      </c>
      <c r="F109">
        <v>12.308999999999999</v>
      </c>
      <c r="G109">
        <f t="shared" si="4"/>
        <v>6.5032206260013936E-2</v>
      </c>
      <c r="H109">
        <f t="shared" si="3"/>
        <v>-12.252000000000001</v>
      </c>
    </row>
    <row r="110" spans="1:8">
      <c r="A110">
        <v>52222.7955</v>
      </c>
      <c r="B110">
        <v>12.496</v>
      </c>
      <c r="C110">
        <v>12.458</v>
      </c>
      <c r="D110">
        <v>12.461</v>
      </c>
      <c r="E110">
        <v>12.442</v>
      </c>
      <c r="F110">
        <v>12.502000000000001</v>
      </c>
      <c r="G110">
        <f t="shared" si="4"/>
        <v>0.51647843315356567</v>
      </c>
      <c r="H110">
        <f t="shared" si="3"/>
        <v>-12.496</v>
      </c>
    </row>
    <row r="111" spans="1:8">
      <c r="A111">
        <v>52225.717279999997</v>
      </c>
      <c r="B111">
        <v>12.124000000000001</v>
      </c>
      <c r="C111">
        <v>12.176</v>
      </c>
      <c r="D111">
        <v>12.193</v>
      </c>
      <c r="E111">
        <v>12.207000000000001</v>
      </c>
      <c r="F111">
        <v>12.208</v>
      </c>
      <c r="G111">
        <f t="shared" si="4"/>
        <v>0.79154083823544852</v>
      </c>
      <c r="H111">
        <f t="shared" si="3"/>
        <v>-12.124000000000001</v>
      </c>
    </row>
    <row r="112" spans="1:8">
      <c r="A112">
        <v>52229.807800000002</v>
      </c>
      <c r="B112">
        <v>12.303000000000001</v>
      </c>
      <c r="C112">
        <v>12.366</v>
      </c>
      <c r="D112">
        <v>12.295999999999999</v>
      </c>
      <c r="E112">
        <v>12.116</v>
      </c>
      <c r="F112">
        <v>12.01</v>
      </c>
      <c r="G112">
        <f t="shared" si="4"/>
        <v>0.57664042453126285</v>
      </c>
      <c r="H112">
        <f t="shared" si="3"/>
        <v>-12.303000000000001</v>
      </c>
    </row>
    <row r="113" spans="1:8">
      <c r="A113">
        <v>52232.735740000004</v>
      </c>
      <c r="B113">
        <v>12.291</v>
      </c>
      <c r="C113">
        <v>12.26</v>
      </c>
      <c r="D113">
        <v>12.225</v>
      </c>
      <c r="E113">
        <v>12.239000000000001</v>
      </c>
      <c r="F113">
        <v>12.263999999999999</v>
      </c>
      <c r="G113">
        <f t="shared" si="4"/>
        <v>0.85439104858272685</v>
      </c>
      <c r="H113">
        <f t="shared" si="3"/>
        <v>-12.291</v>
      </c>
    </row>
    <row r="114" spans="1:8">
      <c r="A114">
        <v>52233.817929999997</v>
      </c>
      <c r="B114">
        <v>12.250999999999999</v>
      </c>
      <c r="C114">
        <v>12.228999999999999</v>
      </c>
      <c r="D114">
        <v>12.231999999999999</v>
      </c>
      <c r="E114">
        <v>12.196999999999999</v>
      </c>
      <c r="F114">
        <v>12.217000000000001</v>
      </c>
      <c r="G114">
        <f t="shared" si="4"/>
        <v>0.32665788049644107</v>
      </c>
      <c r="H114">
        <f t="shared" si="3"/>
        <v>-12.250999999999999</v>
      </c>
    </row>
    <row r="115" spans="1:8">
      <c r="A115">
        <v>52234.79004</v>
      </c>
      <c r="B115">
        <v>12.218999999999999</v>
      </c>
      <c r="C115">
        <v>12.189</v>
      </c>
      <c r="D115">
        <v>12.194000000000001</v>
      </c>
      <c r="E115">
        <v>12.212999999999999</v>
      </c>
      <c r="F115">
        <v>12.256</v>
      </c>
      <c r="G115">
        <f t="shared" si="4"/>
        <v>0.75088589034271536</v>
      </c>
      <c r="H115">
        <f t="shared" si="3"/>
        <v>-12.218999999999999</v>
      </c>
    </row>
    <row r="116" spans="1:8">
      <c r="A116">
        <v>52235.762069999997</v>
      </c>
      <c r="B116">
        <v>12.111000000000001</v>
      </c>
      <c r="C116">
        <v>12.167</v>
      </c>
      <c r="D116">
        <v>12.188000000000001</v>
      </c>
      <c r="E116">
        <v>12.17</v>
      </c>
      <c r="F116">
        <v>12.163</v>
      </c>
      <c r="G116">
        <f t="shared" si="4"/>
        <v>0.17507898825198254</v>
      </c>
      <c r="H116">
        <f t="shared" si="3"/>
        <v>-12.111000000000001</v>
      </c>
    </row>
    <row r="117" spans="1:8">
      <c r="A117">
        <v>52237.793790000003</v>
      </c>
      <c r="B117">
        <v>12.218999999999999</v>
      </c>
      <c r="C117">
        <v>12.164</v>
      </c>
      <c r="D117">
        <v>12.217000000000001</v>
      </c>
      <c r="E117">
        <v>12.231999999999999</v>
      </c>
      <c r="F117">
        <v>12.262</v>
      </c>
      <c r="G117">
        <f t="shared" si="4"/>
        <v>6.1719936462907299E-2</v>
      </c>
      <c r="H117">
        <f t="shared" ref="H117:H143" si="5">-B117</f>
        <v>-12.218999999999999</v>
      </c>
    </row>
    <row r="118" spans="1:8">
      <c r="A118">
        <v>52240.789830000002</v>
      </c>
      <c r="B118">
        <v>12.212999999999999</v>
      </c>
      <c r="C118">
        <v>12.242000000000001</v>
      </c>
      <c r="D118">
        <v>12.27</v>
      </c>
      <c r="E118">
        <v>12.272</v>
      </c>
      <c r="F118">
        <v>12.272</v>
      </c>
      <c r="G118">
        <f t="shared" si="4"/>
        <v>0.36918934487937349</v>
      </c>
      <c r="H118">
        <f t="shared" si="5"/>
        <v>-12.212999999999999</v>
      </c>
    </row>
    <row r="119" spans="1:8">
      <c r="A119">
        <v>52241.779580000002</v>
      </c>
      <c r="B119">
        <v>12.189</v>
      </c>
      <c r="C119">
        <v>12.162000000000001</v>
      </c>
      <c r="D119">
        <v>12.176</v>
      </c>
      <c r="E119">
        <v>12.206</v>
      </c>
      <c r="F119">
        <v>12.19</v>
      </c>
      <c r="G119">
        <f t="shared" si="4"/>
        <v>0.80111543631397808</v>
      </c>
      <c r="H119">
        <f t="shared" si="5"/>
        <v>-12.189</v>
      </c>
    </row>
    <row r="120" spans="1:8">
      <c r="A120">
        <v>52373.510860000002</v>
      </c>
      <c r="B120">
        <v>12.09</v>
      </c>
      <c r="C120">
        <v>12.083</v>
      </c>
      <c r="D120">
        <v>12.068</v>
      </c>
      <c r="E120">
        <v>12.07</v>
      </c>
      <c r="F120">
        <v>12.076000000000001</v>
      </c>
      <c r="G120">
        <f t="shared" si="4"/>
        <v>0.28853841185815554</v>
      </c>
      <c r="H120">
        <f t="shared" si="5"/>
        <v>-12.09</v>
      </c>
    </row>
    <row r="121" spans="1:8">
      <c r="A121">
        <v>52384.465519999998</v>
      </c>
      <c r="B121">
        <v>12.147</v>
      </c>
      <c r="C121">
        <v>12.122999999999999</v>
      </c>
      <c r="D121">
        <v>12.121</v>
      </c>
      <c r="E121">
        <v>12.118</v>
      </c>
      <c r="F121">
        <v>12.11</v>
      </c>
      <c r="G121">
        <f t="shared" si="4"/>
        <v>6.9143086564395162E-2</v>
      </c>
      <c r="H121">
        <f t="shared" si="5"/>
        <v>-12.147</v>
      </c>
    </row>
    <row r="122" spans="1:8">
      <c r="A122">
        <v>52386.463929999998</v>
      </c>
      <c r="B122">
        <v>12.272</v>
      </c>
      <c r="C122">
        <v>12.295</v>
      </c>
      <c r="D122">
        <v>12.281000000000001</v>
      </c>
      <c r="E122">
        <v>12.276</v>
      </c>
      <c r="F122">
        <v>12.275</v>
      </c>
      <c r="G122">
        <f t="shared" si="4"/>
        <v>0.94124757798482506</v>
      </c>
      <c r="H122">
        <f t="shared" si="5"/>
        <v>-12.272</v>
      </c>
    </row>
    <row r="123" spans="1:8">
      <c r="A123">
        <v>52390.46357</v>
      </c>
      <c r="B123">
        <v>12.260999999999999</v>
      </c>
      <c r="C123">
        <v>12.222</v>
      </c>
      <c r="D123">
        <v>12.255000000000001</v>
      </c>
      <c r="E123">
        <v>12.276999999999999</v>
      </c>
      <c r="F123">
        <v>12.273999999999999</v>
      </c>
      <c r="G123">
        <f t="shared" si="4"/>
        <v>0.68668720652266302</v>
      </c>
      <c r="H123">
        <f t="shared" si="5"/>
        <v>-12.260999999999999</v>
      </c>
    </row>
    <row r="124" spans="1:8">
      <c r="A124">
        <v>52395.462829999997</v>
      </c>
      <c r="B124">
        <v>12.259</v>
      </c>
      <c r="C124">
        <v>12.215999999999999</v>
      </c>
      <c r="D124">
        <v>12.185</v>
      </c>
      <c r="E124">
        <v>12.172000000000001</v>
      </c>
      <c r="F124">
        <v>12.179</v>
      </c>
      <c r="G124">
        <f t="shared" si="4"/>
        <v>0.8683601864294701</v>
      </c>
      <c r="H124">
        <f t="shared" si="5"/>
        <v>-12.259</v>
      </c>
    </row>
    <row r="125" spans="1:8">
      <c r="A125">
        <v>52397.472990000002</v>
      </c>
      <c r="B125">
        <v>12.192</v>
      </c>
      <c r="C125">
        <v>12.21</v>
      </c>
      <c r="D125">
        <v>12.215</v>
      </c>
      <c r="E125">
        <v>12.227</v>
      </c>
      <c r="F125">
        <v>12.218999999999999</v>
      </c>
      <c r="G125">
        <f t="shared" si="4"/>
        <v>0.74559236825308517</v>
      </c>
      <c r="H125">
        <f t="shared" si="5"/>
        <v>-12.192</v>
      </c>
    </row>
    <row r="126" spans="1:8">
      <c r="A126">
        <v>52403.45592</v>
      </c>
      <c r="B126">
        <v>12.17</v>
      </c>
      <c r="C126">
        <v>12.146000000000001</v>
      </c>
      <c r="D126">
        <v>12.125</v>
      </c>
      <c r="E126">
        <v>12.102</v>
      </c>
      <c r="F126">
        <v>12.090999999999999</v>
      </c>
      <c r="G126">
        <f t="shared" si="4"/>
        <v>0.35653813256192279</v>
      </c>
      <c r="H126">
        <f t="shared" si="5"/>
        <v>-12.17</v>
      </c>
    </row>
    <row r="127" spans="1:8">
      <c r="A127">
        <v>52415.448279999997</v>
      </c>
      <c r="B127">
        <v>12.247999999999999</v>
      </c>
      <c r="C127">
        <v>12.223000000000001</v>
      </c>
      <c r="D127">
        <v>12.188000000000001</v>
      </c>
      <c r="E127">
        <v>12.15</v>
      </c>
      <c r="F127">
        <v>12.131</v>
      </c>
      <c r="G127">
        <f t="shared" si="4"/>
        <v>0.5899942395305402</v>
      </c>
      <c r="H127">
        <f t="shared" si="5"/>
        <v>-12.247999999999999</v>
      </c>
    </row>
    <row r="128" spans="1:8">
      <c r="A128">
        <v>52492.928509999998</v>
      </c>
      <c r="B128">
        <v>12.25</v>
      </c>
      <c r="C128">
        <v>12.202</v>
      </c>
      <c r="D128">
        <v>12.191000000000001</v>
      </c>
      <c r="E128">
        <v>12.218999999999999</v>
      </c>
      <c r="F128">
        <v>12.218999999999999</v>
      </c>
      <c r="G128">
        <f t="shared" si="4"/>
        <v>0.40230331488842808</v>
      </c>
      <c r="H128">
        <f t="shared" si="5"/>
        <v>-12.25</v>
      </c>
    </row>
    <row r="129" spans="1:8">
      <c r="A129">
        <v>52496.927629999998</v>
      </c>
      <c r="B129">
        <v>12.156000000000001</v>
      </c>
      <c r="C129">
        <v>12.134</v>
      </c>
      <c r="D129">
        <v>12.111000000000001</v>
      </c>
      <c r="E129">
        <v>12.114000000000001</v>
      </c>
      <c r="F129">
        <v>12.109</v>
      </c>
      <c r="G129">
        <f t="shared" si="4"/>
        <v>0.14751601585041385</v>
      </c>
      <c r="H129">
        <f t="shared" si="5"/>
        <v>-12.156000000000001</v>
      </c>
    </row>
    <row r="130" spans="1:8">
      <c r="A130">
        <v>52499.91762</v>
      </c>
      <c r="B130">
        <v>12.292999999999999</v>
      </c>
      <c r="C130">
        <v>12.234999999999999</v>
      </c>
      <c r="D130">
        <v>12.238</v>
      </c>
      <c r="E130">
        <v>12.244</v>
      </c>
      <c r="F130">
        <v>12.250999999999999</v>
      </c>
      <c r="G130">
        <f t="shared" si="4"/>
        <v>0.4523452092109892</v>
      </c>
      <c r="H130">
        <f t="shared" si="5"/>
        <v>-12.292999999999999</v>
      </c>
    </row>
    <row r="131" spans="1:8">
      <c r="A131">
        <v>52520.894959999998</v>
      </c>
      <c r="B131">
        <v>12.242000000000001</v>
      </c>
      <c r="C131">
        <v>12.246</v>
      </c>
      <c r="D131">
        <v>12.26</v>
      </c>
      <c r="E131">
        <v>12.265000000000001</v>
      </c>
      <c r="F131">
        <v>12.262</v>
      </c>
      <c r="G131">
        <f t="shared" si="4"/>
        <v>0.60683924799710098</v>
      </c>
      <c r="H131">
        <f t="shared" si="5"/>
        <v>-12.242000000000001</v>
      </c>
    </row>
    <row r="132" spans="1:8">
      <c r="A132">
        <v>52538.882169999997</v>
      </c>
      <c r="B132">
        <v>12.644</v>
      </c>
      <c r="C132">
        <v>12.561</v>
      </c>
      <c r="D132">
        <v>12.449</v>
      </c>
      <c r="E132">
        <v>12.353</v>
      </c>
      <c r="F132">
        <v>12.254</v>
      </c>
      <c r="G132">
        <f t="shared" si="4"/>
        <v>0.45644299753860196</v>
      </c>
      <c r="H132">
        <f t="shared" si="5"/>
        <v>-12.644</v>
      </c>
    </row>
    <row r="133" spans="1:8">
      <c r="A133">
        <v>52540.852229999997</v>
      </c>
      <c r="B133">
        <v>12.137</v>
      </c>
      <c r="C133">
        <v>12.119</v>
      </c>
      <c r="D133">
        <v>12.111000000000001</v>
      </c>
      <c r="E133">
        <v>12.111000000000001</v>
      </c>
      <c r="F133">
        <v>12.122999999999999</v>
      </c>
      <c r="G133">
        <f t="shared" si="4"/>
        <v>0.31617557211905023</v>
      </c>
      <c r="H133">
        <f t="shared" si="5"/>
        <v>-12.137</v>
      </c>
    </row>
    <row r="134" spans="1:8">
      <c r="A134">
        <v>52544.901879999998</v>
      </c>
      <c r="B134">
        <v>12.132999999999999</v>
      </c>
      <c r="C134">
        <v>12.087999999999999</v>
      </c>
      <c r="D134">
        <v>12.087</v>
      </c>
      <c r="E134">
        <v>12.122</v>
      </c>
      <c r="F134">
        <v>12.125999999999999</v>
      </c>
      <c r="G134">
        <f t="shared" si="4"/>
        <v>8.3439523801303039E-2</v>
      </c>
      <c r="H134">
        <f t="shared" si="5"/>
        <v>-12.132999999999999</v>
      </c>
    </row>
    <row r="135" spans="1:8">
      <c r="A135">
        <v>52552.815199999997</v>
      </c>
      <c r="B135">
        <v>12.397</v>
      </c>
      <c r="C135">
        <v>12.340999999999999</v>
      </c>
      <c r="D135">
        <v>12.313000000000001</v>
      </c>
      <c r="E135">
        <v>12.305999999999999</v>
      </c>
      <c r="F135">
        <v>12.337</v>
      </c>
      <c r="G135">
        <f t="shared" si="4"/>
        <v>0.53680590709927856</v>
      </c>
      <c r="H135">
        <f t="shared" si="5"/>
        <v>-12.397</v>
      </c>
    </row>
    <row r="136" spans="1:8">
      <c r="A136">
        <v>52554.832970000003</v>
      </c>
      <c r="B136">
        <v>12.25</v>
      </c>
      <c r="C136">
        <v>12.143000000000001</v>
      </c>
      <c r="D136">
        <v>12.169</v>
      </c>
      <c r="E136">
        <v>12.198</v>
      </c>
      <c r="F136">
        <v>12.183999999999999</v>
      </c>
      <c r="G136">
        <f t="shared" si="4"/>
        <v>0.41735908670628419</v>
      </c>
      <c r="H136">
        <f t="shared" si="5"/>
        <v>-12.25</v>
      </c>
    </row>
    <row r="137" spans="1:8">
      <c r="A137">
        <v>52557.808169999997</v>
      </c>
      <c r="B137">
        <v>12.236000000000001</v>
      </c>
      <c r="C137">
        <v>12.266999999999999</v>
      </c>
      <c r="D137">
        <v>12.221</v>
      </c>
      <c r="E137">
        <v>12.247</v>
      </c>
      <c r="F137">
        <v>12.278</v>
      </c>
      <c r="G137">
        <f t="shared" si="4"/>
        <v>0.71573393614573888</v>
      </c>
      <c r="H137">
        <f t="shared" si="5"/>
        <v>-12.236000000000001</v>
      </c>
    </row>
    <row r="138" spans="1:8">
      <c r="A138">
        <v>52559.812819999999</v>
      </c>
      <c r="B138">
        <v>12.284000000000001</v>
      </c>
      <c r="C138">
        <v>12.263</v>
      </c>
      <c r="D138">
        <v>12.282</v>
      </c>
      <c r="E138">
        <v>12.337</v>
      </c>
      <c r="F138">
        <v>12.362</v>
      </c>
      <c r="G138">
        <f t="shared" si="4"/>
        <v>0.59056155846954539</v>
      </c>
      <c r="H138">
        <f t="shared" si="5"/>
        <v>-12.284000000000001</v>
      </c>
    </row>
    <row r="139" spans="1:8">
      <c r="A139">
        <v>52561.818740000002</v>
      </c>
      <c r="B139">
        <v>12.301</v>
      </c>
      <c r="C139">
        <v>12.285</v>
      </c>
      <c r="D139">
        <v>12.295</v>
      </c>
      <c r="E139">
        <v>12.317</v>
      </c>
      <c r="F139">
        <v>12.332000000000001</v>
      </c>
      <c r="G139">
        <f t="shared" si="4"/>
        <v>0.46594340775615706</v>
      </c>
      <c r="H139">
        <f t="shared" si="5"/>
        <v>-12.301</v>
      </c>
    </row>
    <row r="140" spans="1:8">
      <c r="A140">
        <v>52565.814120000003</v>
      </c>
      <c r="B140">
        <v>12.141</v>
      </c>
      <c r="C140">
        <v>12.127000000000001</v>
      </c>
      <c r="D140">
        <v>12.135999999999999</v>
      </c>
      <c r="E140">
        <v>12.135</v>
      </c>
      <c r="F140">
        <v>12.163</v>
      </c>
      <c r="G140">
        <f t="shared" si="4"/>
        <v>0.20952397577343618</v>
      </c>
      <c r="H140">
        <f t="shared" si="5"/>
        <v>-12.141</v>
      </c>
    </row>
    <row r="141" spans="1:8">
      <c r="A141">
        <v>52621.763509999997</v>
      </c>
      <c r="B141">
        <v>12.228</v>
      </c>
      <c r="C141">
        <v>12.228999999999999</v>
      </c>
      <c r="D141">
        <v>12.189</v>
      </c>
      <c r="E141">
        <v>12.170999999999999</v>
      </c>
      <c r="F141">
        <v>12.156000000000001</v>
      </c>
      <c r="G141">
        <f t="shared" si="4"/>
        <v>0.62579206451709979</v>
      </c>
      <c r="H141">
        <f t="shared" si="5"/>
        <v>-12.228</v>
      </c>
    </row>
    <row r="142" spans="1:8">
      <c r="A142">
        <v>52623.72249</v>
      </c>
      <c r="B142">
        <v>12.308999999999999</v>
      </c>
      <c r="C142">
        <v>12.291</v>
      </c>
      <c r="D142">
        <v>12.26</v>
      </c>
      <c r="E142">
        <v>12.246</v>
      </c>
      <c r="F142">
        <v>12.256</v>
      </c>
      <c r="G142">
        <f t="shared" si="4"/>
        <v>0.48068933615076048</v>
      </c>
      <c r="H142">
        <f t="shared" si="5"/>
        <v>-12.308999999999999</v>
      </c>
    </row>
    <row r="143" spans="1:8">
      <c r="A143">
        <v>52625.708160000002</v>
      </c>
      <c r="B143">
        <v>12.163</v>
      </c>
      <c r="C143">
        <v>12.127000000000001</v>
      </c>
      <c r="D143">
        <v>12.13</v>
      </c>
      <c r="E143">
        <v>12.135</v>
      </c>
      <c r="F143">
        <v>12.124000000000001</v>
      </c>
      <c r="G143">
        <f t="shared" si="4"/>
        <v>0.34723410197975113</v>
      </c>
      <c r="H143">
        <f t="shared" si="5"/>
        <v>-12.163</v>
      </c>
    </row>
    <row r="144" spans="1:8">
      <c r="A144">
        <v>52628.670980000003</v>
      </c>
      <c r="B144">
        <v>12.263999999999999</v>
      </c>
      <c r="C144">
        <v>12.2</v>
      </c>
      <c r="D144">
        <v>12.178000000000001</v>
      </c>
      <c r="E144">
        <v>12.188000000000001</v>
      </c>
      <c r="F144">
        <v>12.244</v>
      </c>
      <c r="G144">
        <f t="shared" si="4"/>
        <v>0.64020632953602785</v>
      </c>
      <c r="H144">
        <f t="shared" ref="H144:H207" si="6">-B144</f>
        <v>-12.263999999999999</v>
      </c>
    </row>
    <row r="145" spans="1:8">
      <c r="A145">
        <v>52631.822090000001</v>
      </c>
      <c r="B145">
        <v>13.173</v>
      </c>
      <c r="C145">
        <v>13.169</v>
      </c>
      <c r="D145">
        <v>13.172000000000001</v>
      </c>
      <c r="E145">
        <v>13.164999999999999</v>
      </c>
      <c r="F145">
        <v>13.180999999999999</v>
      </c>
      <c r="G145">
        <f t="shared" si="4"/>
        <v>1.5348159270018868E-2</v>
      </c>
      <c r="H145">
        <f t="shared" si="6"/>
        <v>-13.173</v>
      </c>
    </row>
    <row r="146" spans="1:8">
      <c r="A146">
        <v>52635.678180000003</v>
      </c>
      <c r="B146">
        <v>12.301</v>
      </c>
      <c r="C146">
        <v>12.289</v>
      </c>
      <c r="D146">
        <v>12.249000000000001</v>
      </c>
      <c r="E146">
        <v>12.241</v>
      </c>
      <c r="F146">
        <v>12.273</v>
      </c>
      <c r="G146">
        <f t="shared" si="4"/>
        <v>0.69814268507917632</v>
      </c>
      <c r="H146">
        <f t="shared" si="6"/>
        <v>-12.301</v>
      </c>
    </row>
    <row r="147" spans="1:8">
      <c r="A147">
        <v>52637.691229999997</v>
      </c>
      <c r="B147">
        <v>12.22</v>
      </c>
      <c r="C147">
        <v>12.234</v>
      </c>
      <c r="D147">
        <v>12.218999999999999</v>
      </c>
      <c r="E147">
        <v>12.207000000000001</v>
      </c>
      <c r="F147">
        <v>12.183999999999999</v>
      </c>
      <c r="G147">
        <f t="shared" si="4"/>
        <v>0.57663606053699823</v>
      </c>
      <c r="H147">
        <f t="shared" si="6"/>
        <v>-12.22</v>
      </c>
    </row>
    <row r="148" spans="1:8">
      <c r="A148">
        <v>52639.691220000001</v>
      </c>
      <c r="B148">
        <v>12.180999999999999</v>
      </c>
      <c r="C148">
        <v>12.151</v>
      </c>
      <c r="D148">
        <v>12.137</v>
      </c>
      <c r="E148">
        <v>12.154</v>
      </c>
      <c r="F148">
        <v>12.19</v>
      </c>
      <c r="G148">
        <f t="shared" si="4"/>
        <v>0.44943006266834118</v>
      </c>
      <c r="H148">
        <f t="shared" si="6"/>
        <v>-12.180999999999999</v>
      </c>
    </row>
    <row r="149" spans="1:8">
      <c r="A149">
        <v>52641.69397</v>
      </c>
      <c r="B149">
        <v>12.221</v>
      </c>
      <c r="C149">
        <v>12.167999999999999</v>
      </c>
      <c r="D149">
        <v>12.157</v>
      </c>
      <c r="E149">
        <v>12.137</v>
      </c>
      <c r="F149">
        <v>12.129</v>
      </c>
      <c r="G149">
        <f t="shared" si="4"/>
        <v>0.32342852654304011</v>
      </c>
      <c r="H149">
        <f t="shared" si="6"/>
        <v>-12.221</v>
      </c>
    </row>
    <row r="150" spans="1:8">
      <c r="A150">
        <v>52643.70349</v>
      </c>
      <c r="B150">
        <v>12.154999999999999</v>
      </c>
      <c r="C150">
        <v>12.141999999999999</v>
      </c>
      <c r="D150">
        <v>12.135999999999999</v>
      </c>
      <c r="E150">
        <v>12.135</v>
      </c>
      <c r="F150">
        <v>12.122</v>
      </c>
      <c r="G150">
        <f t="shared" ref="G150:G213" si="7">+(A150-C$7)/C$8-INT((A150-C$7)/C$8)</f>
        <v>0.20038141288708289</v>
      </c>
      <c r="H150">
        <f t="shared" si="6"/>
        <v>-12.154999999999999</v>
      </c>
    </row>
    <row r="151" spans="1:8">
      <c r="A151">
        <v>52645.687680000003</v>
      </c>
      <c r="B151">
        <v>12.188000000000001</v>
      </c>
      <c r="C151">
        <v>12.180999999999999</v>
      </c>
      <c r="D151">
        <v>12.125</v>
      </c>
      <c r="E151">
        <v>12.099</v>
      </c>
      <c r="F151">
        <v>12.115</v>
      </c>
      <c r="G151">
        <f t="shared" si="7"/>
        <v>6.6280307925580928E-2</v>
      </c>
      <c r="H151">
        <f t="shared" si="6"/>
        <v>-12.188000000000001</v>
      </c>
    </row>
    <row r="152" spans="1:8">
      <c r="A152">
        <v>52647.668180000001</v>
      </c>
      <c r="B152">
        <v>12.234999999999999</v>
      </c>
      <c r="C152">
        <v>12.247999999999999</v>
      </c>
      <c r="D152">
        <v>12.221</v>
      </c>
      <c r="E152">
        <v>12.228999999999999</v>
      </c>
      <c r="F152">
        <v>12.257</v>
      </c>
      <c r="G152">
        <f t="shared" si="7"/>
        <v>0.93056888997642773</v>
      </c>
      <c r="H152">
        <f t="shared" si="6"/>
        <v>-12.234999999999999</v>
      </c>
    </row>
    <row r="153" spans="1:8">
      <c r="A153">
        <v>52650.65148</v>
      </c>
      <c r="B153">
        <v>12.154</v>
      </c>
      <c r="C153">
        <v>12.173</v>
      </c>
      <c r="D153">
        <v>12.156000000000001</v>
      </c>
      <c r="E153">
        <v>12.15</v>
      </c>
      <c r="F153">
        <v>12.156000000000001</v>
      </c>
      <c r="G153">
        <f t="shared" si="7"/>
        <v>0.23247857280145467</v>
      </c>
      <c r="H153">
        <f t="shared" si="6"/>
        <v>-12.154</v>
      </c>
    </row>
    <row r="154" spans="1:8">
      <c r="A154">
        <v>52652.66691</v>
      </c>
      <c r="B154">
        <v>12.162000000000001</v>
      </c>
      <c r="C154">
        <v>12.154</v>
      </c>
      <c r="D154">
        <v>12.124000000000001</v>
      </c>
      <c r="E154">
        <v>12.135</v>
      </c>
      <c r="F154">
        <v>12.127000000000001</v>
      </c>
      <c r="G154">
        <f t="shared" si="7"/>
        <v>0.11201057831729599</v>
      </c>
      <c r="H154">
        <f t="shared" si="6"/>
        <v>-12.162000000000001</v>
      </c>
    </row>
    <row r="155" spans="1:8">
      <c r="A155">
        <v>52654.6659</v>
      </c>
      <c r="B155">
        <v>13.159000000000001</v>
      </c>
      <c r="C155">
        <v>13.177</v>
      </c>
      <c r="D155">
        <v>13.231</v>
      </c>
      <c r="E155">
        <v>13.3</v>
      </c>
      <c r="F155">
        <v>13.292999999999999</v>
      </c>
      <c r="G155">
        <f t="shared" si="7"/>
        <v>0.98436818126390335</v>
      </c>
      <c r="H155">
        <f t="shared" si="6"/>
        <v>-13.159000000000001</v>
      </c>
    </row>
    <row r="156" spans="1:8">
      <c r="A156">
        <v>52657.699260000001</v>
      </c>
      <c r="B156">
        <v>12.09</v>
      </c>
      <c r="C156">
        <v>12.125999999999999</v>
      </c>
      <c r="D156">
        <v>12.125999999999999</v>
      </c>
      <c r="E156">
        <v>12.147</v>
      </c>
      <c r="F156">
        <v>12.2</v>
      </c>
      <c r="G156">
        <f t="shared" si="7"/>
        <v>0.30812400719352695</v>
      </c>
      <c r="H156">
        <f t="shared" si="6"/>
        <v>-12.09</v>
      </c>
    </row>
    <row r="157" spans="1:8">
      <c r="A157">
        <v>52659.717900000003</v>
      </c>
      <c r="B157">
        <v>12.162000000000001</v>
      </c>
      <c r="C157">
        <v>12.15</v>
      </c>
      <c r="D157">
        <v>12.096</v>
      </c>
      <c r="E157">
        <v>12.095000000000001</v>
      </c>
      <c r="F157">
        <v>12.124000000000001</v>
      </c>
      <c r="G157">
        <f t="shared" si="7"/>
        <v>0.18905685408813611</v>
      </c>
      <c r="H157">
        <f t="shared" si="6"/>
        <v>-12.162000000000001</v>
      </c>
    </row>
    <row r="158" spans="1:8">
      <c r="A158">
        <v>52661.715049999999</v>
      </c>
      <c r="B158">
        <v>12.282999999999999</v>
      </c>
      <c r="C158">
        <v>12.269</v>
      </c>
      <c r="D158">
        <v>12.218999999999999</v>
      </c>
      <c r="E158">
        <v>12.173999999999999</v>
      </c>
      <c r="F158">
        <v>12.144</v>
      </c>
      <c r="G158">
        <f t="shared" si="7"/>
        <v>6.0611482535961159E-2</v>
      </c>
      <c r="H158">
        <f t="shared" si="6"/>
        <v>-12.282999999999999</v>
      </c>
    </row>
    <row r="159" spans="1:8">
      <c r="A159">
        <v>52699.617460000001</v>
      </c>
      <c r="B159">
        <v>12.207000000000001</v>
      </c>
      <c r="C159">
        <v>12.170999999999999</v>
      </c>
      <c r="D159">
        <v>12.189</v>
      </c>
      <c r="E159">
        <v>12.199</v>
      </c>
      <c r="F159">
        <v>12.204000000000001</v>
      </c>
      <c r="G159">
        <f t="shared" si="7"/>
        <v>0.60119224256982307</v>
      </c>
      <c r="H159">
        <f t="shared" si="6"/>
        <v>-12.207000000000001</v>
      </c>
    </row>
    <row r="160" spans="1:8">
      <c r="A160">
        <v>52701.615380000003</v>
      </c>
      <c r="B160">
        <v>12.327</v>
      </c>
      <c r="C160">
        <v>12.257999999999999</v>
      </c>
      <c r="D160">
        <v>12.249000000000001</v>
      </c>
      <c r="E160">
        <v>12.262</v>
      </c>
      <c r="F160">
        <v>12.271000000000001</v>
      </c>
      <c r="G160">
        <f t="shared" si="7"/>
        <v>0.47308289839122608</v>
      </c>
      <c r="H160">
        <f t="shared" si="6"/>
        <v>-12.327</v>
      </c>
    </row>
    <row r="161" spans="1:8">
      <c r="A161">
        <v>52703.611100000002</v>
      </c>
      <c r="B161">
        <v>12.236000000000001</v>
      </c>
      <c r="C161">
        <v>12.247999999999999</v>
      </c>
      <c r="D161">
        <v>12.257</v>
      </c>
      <c r="E161">
        <v>12.27</v>
      </c>
      <c r="F161">
        <v>12.362</v>
      </c>
      <c r="G161">
        <f t="shared" si="7"/>
        <v>0.34401347600874033</v>
      </c>
      <c r="H161">
        <f t="shared" si="6"/>
        <v>-12.236000000000001</v>
      </c>
    </row>
    <row r="162" spans="1:8">
      <c r="A162">
        <v>52705.603179999998</v>
      </c>
      <c r="B162">
        <v>12.188000000000001</v>
      </c>
      <c r="C162">
        <v>12.156000000000001</v>
      </c>
      <c r="D162">
        <v>12.148999999999999</v>
      </c>
      <c r="E162">
        <v>12.129</v>
      </c>
      <c r="F162">
        <v>12.106</v>
      </c>
      <c r="G162">
        <f t="shared" si="7"/>
        <v>0.21335556059875671</v>
      </c>
      <c r="H162">
        <f t="shared" si="6"/>
        <v>-12.188000000000001</v>
      </c>
    </row>
    <row r="163" spans="1:8">
      <c r="A163">
        <v>52707.601260000003</v>
      </c>
      <c r="B163">
        <v>12.164</v>
      </c>
      <c r="C163">
        <v>12.159000000000001</v>
      </c>
      <c r="D163">
        <v>12.146000000000001</v>
      </c>
      <c r="E163">
        <v>12.159000000000001</v>
      </c>
      <c r="F163">
        <v>12.209</v>
      </c>
      <c r="G163">
        <f t="shared" si="7"/>
        <v>8.5316040290877027E-2</v>
      </c>
      <c r="H163">
        <f t="shared" si="6"/>
        <v>-12.164</v>
      </c>
    </row>
    <row r="164" spans="1:8">
      <c r="A164">
        <v>52709.587729999999</v>
      </c>
      <c r="B164">
        <v>12.456</v>
      </c>
      <c r="C164">
        <v>12.476000000000001</v>
      </c>
      <c r="D164">
        <v>12.449</v>
      </c>
      <c r="E164">
        <v>12.41</v>
      </c>
      <c r="F164">
        <v>12.404</v>
      </c>
      <c r="G164">
        <f t="shared" si="7"/>
        <v>0.95220992546384764</v>
      </c>
      <c r="H164">
        <f t="shared" si="6"/>
        <v>-12.456</v>
      </c>
    </row>
    <row r="165" spans="1:8">
      <c r="A165">
        <v>52711.589509999998</v>
      </c>
      <c r="B165">
        <v>12.228999999999999</v>
      </c>
      <c r="C165">
        <v>12.242000000000001</v>
      </c>
      <c r="D165">
        <v>12.239000000000001</v>
      </c>
      <c r="E165">
        <v>12.241</v>
      </c>
      <c r="F165">
        <v>12.253</v>
      </c>
      <c r="G165">
        <f t="shared" si="7"/>
        <v>0.82578508213057944</v>
      </c>
      <c r="H165">
        <f t="shared" si="6"/>
        <v>-12.228999999999999</v>
      </c>
    </row>
    <row r="166" spans="1:8">
      <c r="A166">
        <v>52713.601609999998</v>
      </c>
      <c r="B166">
        <v>12.164999999999999</v>
      </c>
      <c r="C166">
        <v>12.134</v>
      </c>
      <c r="D166">
        <v>12.157999999999999</v>
      </c>
      <c r="E166">
        <v>12.186999999999999</v>
      </c>
      <c r="F166">
        <v>12.227</v>
      </c>
      <c r="G166">
        <f t="shared" si="7"/>
        <v>0.70386387836703079</v>
      </c>
      <c r="H166">
        <f t="shared" si="6"/>
        <v>-12.164999999999999</v>
      </c>
    </row>
    <row r="167" spans="1:8">
      <c r="A167">
        <v>52715.60628</v>
      </c>
      <c r="B167">
        <v>12.234</v>
      </c>
      <c r="C167">
        <v>12.227</v>
      </c>
      <c r="D167">
        <v>12.225</v>
      </c>
      <c r="E167">
        <v>12.246</v>
      </c>
      <c r="F167">
        <v>12.295</v>
      </c>
      <c r="G167">
        <f t="shared" si="7"/>
        <v>0.57870022867430748</v>
      </c>
      <c r="H167">
        <f t="shared" si="6"/>
        <v>-12.234</v>
      </c>
    </row>
    <row r="168" spans="1:8">
      <c r="A168">
        <v>52719.529349999997</v>
      </c>
      <c r="B168">
        <v>12.134</v>
      </c>
      <c r="C168">
        <v>12.135999999999999</v>
      </c>
      <c r="D168">
        <v>12.117000000000001</v>
      </c>
      <c r="E168">
        <v>12.122999999999999</v>
      </c>
      <c r="F168">
        <v>12.103</v>
      </c>
      <c r="G168">
        <f t="shared" si="7"/>
        <v>0.29072477176308098</v>
      </c>
      <c r="H168">
        <f t="shared" si="6"/>
        <v>-12.134</v>
      </c>
    </row>
    <row r="169" spans="1:8">
      <c r="A169">
        <v>52723.571660000001</v>
      </c>
      <c r="B169">
        <v>12.381</v>
      </c>
      <c r="C169">
        <v>12.343</v>
      </c>
      <c r="D169">
        <v>12.324999999999999</v>
      </c>
      <c r="E169">
        <v>12.324999999999999</v>
      </c>
      <c r="F169">
        <v>12.337999999999999</v>
      </c>
      <c r="G169">
        <f t="shared" si="7"/>
        <v>5.4785553443196022E-2</v>
      </c>
      <c r="H169">
        <f t="shared" si="6"/>
        <v>-12.381</v>
      </c>
    </row>
    <row r="170" spans="1:8">
      <c r="A170">
        <v>52725.568330000002</v>
      </c>
      <c r="B170">
        <v>12.21</v>
      </c>
      <c r="C170">
        <v>12.202</v>
      </c>
      <c r="D170">
        <v>12.21</v>
      </c>
      <c r="E170">
        <v>12.236000000000001</v>
      </c>
      <c r="F170">
        <v>12.244999999999999</v>
      </c>
      <c r="G170">
        <f t="shared" si="7"/>
        <v>0.92613071028526406</v>
      </c>
      <c r="H170">
        <f t="shared" si="6"/>
        <v>-12.21</v>
      </c>
    </row>
    <row r="171" spans="1:8">
      <c r="A171">
        <v>52727.561809999999</v>
      </c>
      <c r="B171">
        <v>12.259</v>
      </c>
      <c r="C171">
        <v>12.196999999999999</v>
      </c>
      <c r="D171">
        <v>12.163</v>
      </c>
      <c r="E171">
        <v>12.148999999999999</v>
      </c>
      <c r="F171">
        <v>12.159000000000001</v>
      </c>
      <c r="G171">
        <f t="shared" si="7"/>
        <v>0.79608375373203444</v>
      </c>
      <c r="H171">
        <f t="shared" si="6"/>
        <v>-12.259</v>
      </c>
    </row>
    <row r="172" spans="1:8">
      <c r="A172">
        <v>52729.559760000004</v>
      </c>
      <c r="B172">
        <v>12.112</v>
      </c>
      <c r="C172">
        <v>12.073</v>
      </c>
      <c r="D172">
        <v>12.028</v>
      </c>
      <c r="E172">
        <v>12.04</v>
      </c>
      <c r="F172">
        <v>12.045</v>
      </c>
      <c r="G172">
        <f t="shared" si="7"/>
        <v>0.6679875015301775</v>
      </c>
      <c r="H172">
        <f t="shared" si="6"/>
        <v>-12.112</v>
      </c>
    </row>
    <row r="173" spans="1:8">
      <c r="A173">
        <v>52733.54739</v>
      </c>
      <c r="B173">
        <v>12.233000000000001</v>
      </c>
      <c r="C173">
        <v>12.212</v>
      </c>
      <c r="D173">
        <v>12.186</v>
      </c>
      <c r="E173">
        <v>12.185</v>
      </c>
      <c r="F173">
        <v>12.175000000000001</v>
      </c>
      <c r="G173">
        <f t="shared" si="7"/>
        <v>0.40818597587687577</v>
      </c>
      <c r="H173">
        <f t="shared" si="6"/>
        <v>-12.233000000000001</v>
      </c>
    </row>
    <row r="174" spans="1:8">
      <c r="A174">
        <v>52735.542910000004</v>
      </c>
      <c r="B174">
        <v>12.164999999999999</v>
      </c>
      <c r="C174">
        <v>12.194000000000001</v>
      </c>
      <c r="D174">
        <v>12.147</v>
      </c>
      <c r="E174">
        <v>12.090999999999999</v>
      </c>
      <c r="F174">
        <v>12.07</v>
      </c>
      <c r="G174">
        <f t="shared" si="7"/>
        <v>0.27902927365998664</v>
      </c>
      <c r="H174">
        <f t="shared" si="6"/>
        <v>-12.164999999999999</v>
      </c>
    </row>
    <row r="175" spans="1:8">
      <c r="A175">
        <v>52737.534650000001</v>
      </c>
      <c r="B175">
        <v>12.226000000000001</v>
      </c>
      <c r="C175">
        <v>12.239000000000001</v>
      </c>
      <c r="D175">
        <v>12.27</v>
      </c>
      <c r="E175">
        <v>12.289</v>
      </c>
      <c r="F175">
        <v>12.262</v>
      </c>
      <c r="G175">
        <f t="shared" si="7"/>
        <v>0.14822298252833832</v>
      </c>
      <c r="H175">
        <f t="shared" si="6"/>
        <v>-12.226000000000001</v>
      </c>
    </row>
    <row r="176" spans="1:8">
      <c r="A176">
        <v>52739.55717</v>
      </c>
      <c r="B176">
        <v>12.84</v>
      </c>
      <c r="C176">
        <v>12.756</v>
      </c>
      <c r="D176">
        <v>12.696999999999999</v>
      </c>
      <c r="E176">
        <v>12.678000000000001</v>
      </c>
      <c r="F176">
        <v>12.651</v>
      </c>
      <c r="G176">
        <f t="shared" si="7"/>
        <v>3.084905825171802E-2</v>
      </c>
      <c r="H176">
        <f t="shared" si="6"/>
        <v>-12.84</v>
      </c>
    </row>
    <row r="177" spans="1:8">
      <c r="A177">
        <v>52741.53224</v>
      </c>
      <c r="B177">
        <v>12.234</v>
      </c>
      <c r="C177">
        <v>12.24</v>
      </c>
      <c r="D177">
        <v>12.234</v>
      </c>
      <c r="E177">
        <v>12.231</v>
      </c>
      <c r="F177">
        <v>12.211</v>
      </c>
      <c r="G177">
        <f t="shared" si="7"/>
        <v>0.8927679927396639</v>
      </c>
      <c r="H177">
        <f t="shared" si="6"/>
        <v>-12.234</v>
      </c>
    </row>
    <row r="178" spans="1:8">
      <c r="A178">
        <v>52743.529739999998</v>
      </c>
      <c r="B178">
        <v>12.297000000000001</v>
      </c>
      <c r="C178">
        <v>12.255000000000001</v>
      </c>
      <c r="D178">
        <v>12.224</v>
      </c>
      <c r="E178">
        <v>12.244999999999999</v>
      </c>
      <c r="F178">
        <v>12.286</v>
      </c>
      <c r="G178">
        <f t="shared" si="7"/>
        <v>0.76447536090245194</v>
      </c>
      <c r="H178">
        <f t="shared" si="6"/>
        <v>-12.297000000000001</v>
      </c>
    </row>
    <row r="179" spans="1:8">
      <c r="A179">
        <v>52745.539799999999</v>
      </c>
      <c r="B179">
        <v>12.244999999999999</v>
      </c>
      <c r="C179">
        <v>12.252000000000001</v>
      </c>
      <c r="D179">
        <v>12.257999999999999</v>
      </c>
      <c r="E179">
        <v>12.266999999999999</v>
      </c>
      <c r="F179">
        <v>12.255000000000001</v>
      </c>
      <c r="G179">
        <f t="shared" si="7"/>
        <v>0.64166390280573182</v>
      </c>
      <c r="H179">
        <f t="shared" si="6"/>
        <v>-12.244999999999999</v>
      </c>
    </row>
    <row r="180" spans="1:8">
      <c r="A180">
        <v>52750.470289999997</v>
      </c>
      <c r="B180">
        <v>12.205</v>
      </c>
      <c r="C180">
        <v>12.247999999999999</v>
      </c>
      <c r="D180">
        <v>12.234</v>
      </c>
      <c r="E180">
        <v>12.226000000000001</v>
      </c>
      <c r="F180">
        <v>12.257</v>
      </c>
      <c r="G180">
        <f t="shared" si="7"/>
        <v>0.79332571089430814</v>
      </c>
      <c r="H180">
        <f t="shared" si="6"/>
        <v>-12.205</v>
      </c>
    </row>
    <row r="181" spans="1:8">
      <c r="A181">
        <v>52752.494780000001</v>
      </c>
      <c r="B181">
        <v>12.206</v>
      </c>
      <c r="C181">
        <v>12.244999999999999</v>
      </c>
      <c r="D181">
        <v>12.241</v>
      </c>
      <c r="E181">
        <v>12.242000000000001</v>
      </c>
      <c r="F181">
        <v>12.247</v>
      </c>
      <c r="G181">
        <f t="shared" si="7"/>
        <v>0.67681149301041899</v>
      </c>
      <c r="H181">
        <f t="shared" si="6"/>
        <v>-12.206</v>
      </c>
    </row>
    <row r="182" spans="1:8">
      <c r="A182">
        <v>52755.4948</v>
      </c>
      <c r="B182">
        <v>13.193</v>
      </c>
      <c r="C182">
        <v>13.063000000000001</v>
      </c>
      <c r="D182">
        <v>13.058</v>
      </c>
      <c r="E182">
        <v>13.061999999999999</v>
      </c>
      <c r="F182">
        <v>13.093999999999999</v>
      </c>
      <c r="G182">
        <f t="shared" si="7"/>
        <v>0.98601777017604775</v>
      </c>
      <c r="H182">
        <f t="shared" si="6"/>
        <v>-13.193</v>
      </c>
    </row>
    <row r="183" spans="1:8">
      <c r="A183">
        <v>52757.49394</v>
      </c>
      <c r="B183">
        <v>12.244</v>
      </c>
      <c r="C183">
        <v>12.180999999999999</v>
      </c>
      <c r="D183">
        <v>12.182</v>
      </c>
      <c r="E183">
        <v>12.175000000000001</v>
      </c>
      <c r="F183">
        <v>12.185</v>
      </c>
      <c r="G183">
        <f t="shared" si="7"/>
        <v>0.85844083300003149</v>
      </c>
      <c r="H183">
        <f t="shared" si="6"/>
        <v>-12.244</v>
      </c>
    </row>
    <row r="184" spans="1:8">
      <c r="A184">
        <v>52761.522149999997</v>
      </c>
      <c r="B184">
        <v>12.193</v>
      </c>
      <c r="C184">
        <v>12.193</v>
      </c>
      <c r="D184">
        <v>12.186</v>
      </c>
      <c r="E184">
        <v>12.173</v>
      </c>
      <c r="F184">
        <v>12.193</v>
      </c>
      <c r="G184">
        <f t="shared" si="7"/>
        <v>0.616348386195682</v>
      </c>
      <c r="H184">
        <f t="shared" si="6"/>
        <v>-12.193</v>
      </c>
    </row>
    <row r="185" spans="1:8">
      <c r="A185">
        <v>52763.515630000002</v>
      </c>
      <c r="B185">
        <v>12.273</v>
      </c>
      <c r="C185">
        <v>12.255000000000001</v>
      </c>
      <c r="D185">
        <v>12.262</v>
      </c>
      <c r="E185">
        <v>12.273999999999999</v>
      </c>
      <c r="F185">
        <v>12.285</v>
      </c>
      <c r="G185">
        <f t="shared" si="7"/>
        <v>0.48630142964560719</v>
      </c>
      <c r="H185">
        <f t="shared" si="6"/>
        <v>-12.273</v>
      </c>
    </row>
    <row r="186" spans="1:8">
      <c r="A186">
        <v>52766.513559999999</v>
      </c>
      <c r="B186">
        <v>12.212</v>
      </c>
      <c r="C186">
        <v>12.198</v>
      </c>
      <c r="D186">
        <v>12.199</v>
      </c>
      <c r="E186">
        <v>12.218</v>
      </c>
      <c r="F186">
        <v>12.212999999999999</v>
      </c>
      <c r="G186">
        <f t="shared" si="7"/>
        <v>0.79459563251786847</v>
      </c>
      <c r="H186">
        <f t="shared" si="6"/>
        <v>-12.212</v>
      </c>
    </row>
    <row r="187" spans="1:8">
      <c r="A187">
        <v>52770.514589999999</v>
      </c>
      <c r="B187">
        <v>12.186999999999999</v>
      </c>
      <c r="C187">
        <v>12.141999999999999</v>
      </c>
      <c r="D187">
        <v>12.144</v>
      </c>
      <c r="E187">
        <v>12.177</v>
      </c>
      <c r="F187">
        <v>12.166</v>
      </c>
      <c r="G187">
        <f t="shared" si="7"/>
        <v>0.54064185591909109</v>
      </c>
      <c r="H187">
        <f t="shared" si="6"/>
        <v>-12.186999999999999</v>
      </c>
    </row>
    <row r="188" spans="1:8">
      <c r="A188">
        <v>52775.45966</v>
      </c>
      <c r="B188">
        <v>12.276</v>
      </c>
      <c r="C188">
        <v>12.254</v>
      </c>
      <c r="D188">
        <v>12.259</v>
      </c>
      <c r="E188">
        <v>12.239000000000001</v>
      </c>
      <c r="F188">
        <v>12.221</v>
      </c>
      <c r="G188">
        <f t="shared" si="7"/>
        <v>0.69866636409790317</v>
      </c>
      <c r="H188">
        <f t="shared" si="6"/>
        <v>-12.276</v>
      </c>
    </row>
    <row r="189" spans="1:8">
      <c r="A189">
        <v>52782.4876</v>
      </c>
      <c r="B189">
        <v>12.212</v>
      </c>
      <c r="C189">
        <v>12.186999999999999</v>
      </c>
      <c r="D189">
        <v>12.193</v>
      </c>
      <c r="E189">
        <v>12.205</v>
      </c>
      <c r="F189">
        <v>12.195</v>
      </c>
      <c r="G189">
        <f t="shared" si="7"/>
        <v>0.76565363869769953</v>
      </c>
      <c r="H189">
        <f t="shared" si="6"/>
        <v>-12.212</v>
      </c>
    </row>
    <row r="190" spans="1:8">
      <c r="A190">
        <v>52785.457280000002</v>
      </c>
      <c r="B190">
        <v>12.28</v>
      </c>
      <c r="C190">
        <v>12.257</v>
      </c>
      <c r="D190">
        <v>12.236000000000001</v>
      </c>
      <c r="E190">
        <v>12.212999999999999</v>
      </c>
      <c r="F190">
        <v>12.212</v>
      </c>
      <c r="G190">
        <f t="shared" si="7"/>
        <v>6.1619564650342795E-2</v>
      </c>
      <c r="H190">
        <f t="shared" si="6"/>
        <v>-12.28</v>
      </c>
    </row>
    <row r="191" spans="1:8">
      <c r="A191">
        <v>52791.458960000004</v>
      </c>
      <c r="B191">
        <v>12.138</v>
      </c>
      <c r="C191">
        <v>12.09</v>
      </c>
      <c r="D191">
        <v>12.079000000000001</v>
      </c>
      <c r="E191">
        <v>12.07</v>
      </c>
      <c r="F191">
        <v>12.066000000000001</v>
      </c>
      <c r="G191">
        <f t="shared" si="7"/>
        <v>0.68074781364279602</v>
      </c>
      <c r="H191">
        <f t="shared" si="6"/>
        <v>-12.138</v>
      </c>
    </row>
    <row r="192" spans="1:8">
      <c r="A192">
        <v>52794.453110000002</v>
      </c>
      <c r="B192">
        <v>13.24</v>
      </c>
      <c r="C192">
        <v>13.333</v>
      </c>
      <c r="D192">
        <v>13.301</v>
      </c>
      <c r="E192">
        <v>13.269</v>
      </c>
      <c r="F192">
        <v>13.228</v>
      </c>
      <c r="G192">
        <f t="shared" si="7"/>
        <v>0.98739242760348134</v>
      </c>
      <c r="H192">
        <f t="shared" si="6"/>
        <v>-13.24</v>
      </c>
    </row>
    <row r="193" spans="1:8">
      <c r="A193">
        <v>52859.929340000002</v>
      </c>
      <c r="B193">
        <v>12.217000000000001</v>
      </c>
      <c r="C193">
        <v>12.178000000000001</v>
      </c>
      <c r="D193">
        <v>12.145</v>
      </c>
      <c r="E193">
        <v>12.113</v>
      </c>
      <c r="F193">
        <v>12.113</v>
      </c>
      <c r="G193">
        <f t="shared" si="7"/>
        <v>0.56116570949998845</v>
      </c>
      <c r="H193">
        <f t="shared" si="6"/>
        <v>-12.217000000000001</v>
      </c>
    </row>
    <row r="194" spans="1:8">
      <c r="A194">
        <v>52867.920239999999</v>
      </c>
      <c r="B194">
        <v>12.451000000000001</v>
      </c>
      <c r="C194">
        <v>12.489000000000001</v>
      </c>
      <c r="D194">
        <v>12.446999999999999</v>
      </c>
      <c r="E194">
        <v>12.433999999999999</v>
      </c>
      <c r="F194">
        <v>12.47</v>
      </c>
      <c r="G194">
        <f t="shared" si="7"/>
        <v>4.8387941418681635E-2</v>
      </c>
      <c r="H194">
        <f t="shared" si="6"/>
        <v>-12.451000000000001</v>
      </c>
    </row>
    <row r="195" spans="1:8">
      <c r="A195">
        <v>52875.921820000003</v>
      </c>
      <c r="B195">
        <v>12.335000000000001</v>
      </c>
      <c r="C195">
        <v>12.279</v>
      </c>
      <c r="D195">
        <v>12.278</v>
      </c>
      <c r="E195">
        <v>12.298999999999999</v>
      </c>
      <c r="F195">
        <v>12.295</v>
      </c>
      <c r="G195">
        <f t="shared" si="7"/>
        <v>0.54027091661538407</v>
      </c>
      <c r="H195">
        <f t="shared" si="6"/>
        <v>-12.335000000000001</v>
      </c>
    </row>
    <row r="196" spans="1:8">
      <c r="A196">
        <v>52883.919110000003</v>
      </c>
      <c r="B196">
        <v>12.916</v>
      </c>
      <c r="C196">
        <v>12.95</v>
      </c>
      <c r="D196">
        <v>12.955</v>
      </c>
      <c r="E196">
        <v>12.932</v>
      </c>
      <c r="F196">
        <v>12.906000000000001</v>
      </c>
      <c r="G196">
        <f t="shared" si="7"/>
        <v>3.0281739314837353E-2</v>
      </c>
      <c r="H196">
        <f t="shared" si="6"/>
        <v>-12.916</v>
      </c>
    </row>
    <row r="197" spans="1:8">
      <c r="A197">
        <v>52886.888579999999</v>
      </c>
      <c r="B197">
        <v>12.212</v>
      </c>
      <c r="C197">
        <v>12.18</v>
      </c>
      <c r="D197">
        <v>12.166</v>
      </c>
      <c r="E197">
        <v>12.151999999999999</v>
      </c>
      <c r="F197">
        <v>12.167</v>
      </c>
      <c r="G197">
        <f t="shared" si="7"/>
        <v>0.32615602143659572</v>
      </c>
      <c r="H197">
        <f t="shared" si="6"/>
        <v>-12.212</v>
      </c>
    </row>
    <row r="198" spans="1:8">
      <c r="A198">
        <v>52892.911840000001</v>
      </c>
      <c r="B198">
        <v>12.561999999999999</v>
      </c>
      <c r="C198">
        <v>12.497</v>
      </c>
      <c r="D198">
        <v>12.532</v>
      </c>
      <c r="E198">
        <v>12.574999999999999</v>
      </c>
      <c r="F198">
        <v>12.593</v>
      </c>
      <c r="G198">
        <f t="shared" si="7"/>
        <v>0.95470176479972935</v>
      </c>
      <c r="H198">
        <f t="shared" si="6"/>
        <v>-12.561999999999999</v>
      </c>
    </row>
    <row r="199" spans="1:8">
      <c r="A199">
        <v>52903.90266</v>
      </c>
      <c r="B199">
        <v>12.109</v>
      </c>
      <c r="C199">
        <v>12.067</v>
      </c>
      <c r="D199">
        <v>12.087999999999999</v>
      </c>
      <c r="E199">
        <v>12.117000000000001</v>
      </c>
      <c r="F199">
        <v>12.128</v>
      </c>
      <c r="G199">
        <f t="shared" si="7"/>
        <v>0.7510866339668496</v>
      </c>
      <c r="H199">
        <f t="shared" si="6"/>
        <v>-12.109</v>
      </c>
    </row>
    <row r="200" spans="1:8">
      <c r="A200">
        <v>52911.846039999997</v>
      </c>
      <c r="B200">
        <v>12.09</v>
      </c>
      <c r="C200">
        <v>12.109</v>
      </c>
      <c r="D200">
        <v>12.087999999999999</v>
      </c>
      <c r="E200">
        <v>12.079000000000001</v>
      </c>
      <c r="F200">
        <v>12.096</v>
      </c>
      <c r="G200">
        <f t="shared" si="7"/>
        <v>0.21757117670647119</v>
      </c>
      <c r="H200">
        <f t="shared" si="6"/>
        <v>-12.09</v>
      </c>
    </row>
    <row r="201" spans="1:8">
      <c r="A201">
        <v>52915.886830000003</v>
      </c>
      <c r="B201">
        <v>13.19</v>
      </c>
      <c r="C201">
        <v>13.209</v>
      </c>
      <c r="D201">
        <v>13.234</v>
      </c>
      <c r="E201">
        <v>13.305999999999999</v>
      </c>
      <c r="F201">
        <v>13.420999999999999</v>
      </c>
      <c r="G201">
        <f t="shared" si="7"/>
        <v>0.98096863162921721</v>
      </c>
      <c r="H201">
        <f t="shared" si="6"/>
        <v>-13.19</v>
      </c>
    </row>
    <row r="202" spans="1:8">
      <c r="A202">
        <v>52918.831100000003</v>
      </c>
      <c r="B202">
        <v>12.194000000000001</v>
      </c>
      <c r="C202">
        <v>12.19</v>
      </c>
      <c r="D202">
        <v>12.189</v>
      </c>
      <c r="E202">
        <v>12.196</v>
      </c>
      <c r="F202">
        <v>12.211</v>
      </c>
      <c r="G202">
        <f t="shared" si="7"/>
        <v>0.2658456543394152</v>
      </c>
      <c r="H202">
        <f t="shared" si="6"/>
        <v>-12.194000000000001</v>
      </c>
    </row>
    <row r="203" spans="1:8">
      <c r="A203">
        <v>52922.807410000001</v>
      </c>
      <c r="B203">
        <v>13.183999999999999</v>
      </c>
      <c r="C203">
        <v>13.342000000000001</v>
      </c>
      <c r="D203">
        <v>13.489000000000001</v>
      </c>
      <c r="E203">
        <v>13.583</v>
      </c>
      <c r="F203">
        <v>13.666</v>
      </c>
      <c r="G203">
        <f t="shared" si="7"/>
        <v>1.1040899348344624E-3</v>
      </c>
      <c r="H203">
        <f t="shared" si="6"/>
        <v>-13.183999999999999</v>
      </c>
    </row>
    <row r="204" spans="1:8">
      <c r="A204">
        <v>52924.86045</v>
      </c>
      <c r="B204">
        <v>12.224</v>
      </c>
      <c r="C204">
        <v>12.180999999999999</v>
      </c>
      <c r="D204">
        <v>12.169</v>
      </c>
      <c r="E204">
        <v>12.151</v>
      </c>
      <c r="F204">
        <v>12.159000000000001</v>
      </c>
      <c r="G204">
        <f t="shared" si="7"/>
        <v>0.89704906872534451</v>
      </c>
      <c r="H204">
        <f t="shared" si="6"/>
        <v>-12.224</v>
      </c>
    </row>
    <row r="205" spans="1:8">
      <c r="A205">
        <v>52927.826939999999</v>
      </c>
      <c r="B205">
        <v>12.167</v>
      </c>
      <c r="C205">
        <v>12.163</v>
      </c>
      <c r="D205">
        <v>12.148</v>
      </c>
      <c r="E205">
        <v>12.157</v>
      </c>
      <c r="F205">
        <v>12.156000000000001</v>
      </c>
      <c r="G205">
        <f t="shared" si="7"/>
        <v>0.19162288128267591</v>
      </c>
      <c r="H205">
        <f t="shared" si="6"/>
        <v>-12.167</v>
      </c>
    </row>
    <row r="206" spans="1:8">
      <c r="A206">
        <v>52930.839249999997</v>
      </c>
      <c r="B206">
        <v>12.337</v>
      </c>
      <c r="C206">
        <v>12.319000000000001</v>
      </c>
      <c r="D206">
        <v>12.273999999999999</v>
      </c>
      <c r="E206">
        <v>12.241</v>
      </c>
      <c r="F206">
        <v>12.22</v>
      </c>
      <c r="G206">
        <f t="shared" si="7"/>
        <v>0.50619250440757924</v>
      </c>
      <c r="H206">
        <f t="shared" si="6"/>
        <v>-12.337</v>
      </c>
    </row>
    <row r="207" spans="1:8">
      <c r="A207">
        <v>52933.820720000003</v>
      </c>
      <c r="B207">
        <v>12.247999999999999</v>
      </c>
      <c r="C207">
        <v>12.218</v>
      </c>
      <c r="D207">
        <v>12.196999999999999</v>
      </c>
      <c r="E207">
        <v>12.206</v>
      </c>
      <c r="F207">
        <v>12.185</v>
      </c>
      <c r="G207">
        <f t="shared" si="7"/>
        <v>0.80730357673030539</v>
      </c>
      <c r="H207">
        <f t="shared" si="6"/>
        <v>-12.247999999999999</v>
      </c>
    </row>
    <row r="208" spans="1:8">
      <c r="A208">
        <v>52939.877139999997</v>
      </c>
      <c r="B208">
        <v>12.199</v>
      </c>
      <c r="C208">
        <v>12.159000000000001</v>
      </c>
      <c r="D208">
        <v>12.145</v>
      </c>
      <c r="E208">
        <v>12.164</v>
      </c>
      <c r="F208">
        <v>12.227</v>
      </c>
      <c r="G208">
        <f t="shared" si="7"/>
        <v>0.4503203170001413</v>
      </c>
      <c r="H208">
        <f t="shared" ref="H208:H241" si="8">-B208</f>
        <v>-12.199</v>
      </c>
    </row>
    <row r="209" spans="1:8">
      <c r="A209">
        <v>52944.764799999997</v>
      </c>
      <c r="B209">
        <v>12.198</v>
      </c>
      <c r="C209">
        <v>12.179</v>
      </c>
      <c r="D209">
        <v>12.148</v>
      </c>
      <c r="E209">
        <v>12.129</v>
      </c>
      <c r="F209">
        <v>12.146000000000001</v>
      </c>
      <c r="G209">
        <f t="shared" si="7"/>
        <v>0.58329114807889226</v>
      </c>
      <c r="H209">
        <f t="shared" si="8"/>
        <v>-12.198</v>
      </c>
    </row>
    <row r="210" spans="1:8">
      <c r="A210">
        <v>52950.74581</v>
      </c>
      <c r="B210">
        <v>12.239000000000001</v>
      </c>
      <c r="C210">
        <v>12.234</v>
      </c>
      <c r="D210">
        <v>12.252000000000001</v>
      </c>
      <c r="E210">
        <v>12.263999999999999</v>
      </c>
      <c r="F210">
        <v>12.295999999999999</v>
      </c>
      <c r="G210">
        <f t="shared" si="7"/>
        <v>0.19339902595831759</v>
      </c>
      <c r="H210">
        <f t="shared" si="8"/>
        <v>-12.239000000000001</v>
      </c>
    </row>
    <row r="211" spans="1:8">
      <c r="A211">
        <v>52956.783819999997</v>
      </c>
      <c r="B211">
        <v>12.276</v>
      </c>
      <c r="C211">
        <v>12.249000000000001</v>
      </c>
      <c r="D211">
        <v>12.25</v>
      </c>
      <c r="E211">
        <v>12.271000000000001</v>
      </c>
      <c r="F211">
        <v>12.289</v>
      </c>
      <c r="G211">
        <f t="shared" si="7"/>
        <v>0.8283816572693361</v>
      </c>
      <c r="H211">
        <f t="shared" si="8"/>
        <v>-12.276</v>
      </c>
    </row>
    <row r="212" spans="1:8">
      <c r="A212">
        <v>52962.774460000001</v>
      </c>
      <c r="B212">
        <v>12.252000000000001</v>
      </c>
      <c r="C212">
        <v>12.189</v>
      </c>
      <c r="D212">
        <v>12.166</v>
      </c>
      <c r="E212">
        <v>12.182</v>
      </c>
      <c r="F212">
        <v>12.186999999999999</v>
      </c>
      <c r="G212">
        <f t="shared" si="7"/>
        <v>0.44269205928184618</v>
      </c>
      <c r="H212">
        <f t="shared" si="8"/>
        <v>-12.252000000000001</v>
      </c>
    </row>
    <row r="213" spans="1:8">
      <c r="A213">
        <v>52965.754459999996</v>
      </c>
      <c r="B213">
        <v>12.185</v>
      </c>
      <c r="C213">
        <v>12.151999999999999</v>
      </c>
      <c r="D213">
        <v>12.164</v>
      </c>
      <c r="E213">
        <v>12.169</v>
      </c>
      <c r="F213">
        <v>12.148</v>
      </c>
      <c r="G213">
        <f t="shared" si="7"/>
        <v>0.74316162480103998</v>
      </c>
      <c r="H213">
        <f t="shared" si="8"/>
        <v>-12.185</v>
      </c>
    </row>
    <row r="214" spans="1:8">
      <c r="A214">
        <v>52968.755819999998</v>
      </c>
      <c r="B214">
        <v>12.638999999999999</v>
      </c>
      <c r="C214">
        <v>12.741</v>
      </c>
      <c r="D214">
        <v>12.801</v>
      </c>
      <c r="E214">
        <v>12.831</v>
      </c>
      <c r="F214">
        <v>12.763</v>
      </c>
      <c r="G214">
        <f t="shared" ref="G214:G241" si="9">+(A214-C$7)/C$8-INT((A214-C$7)/C$8)</f>
        <v>5.2952676873072591E-2</v>
      </c>
      <c r="H214">
        <f t="shared" si="8"/>
        <v>-12.638999999999999</v>
      </c>
    </row>
    <row r="215" spans="1:8">
      <c r="A215">
        <v>52971.758470000001</v>
      </c>
      <c r="B215">
        <v>12.148</v>
      </c>
      <c r="C215">
        <v>12.17</v>
      </c>
      <c r="D215">
        <v>12.161</v>
      </c>
      <c r="E215">
        <v>12.180999999999999</v>
      </c>
      <c r="F215">
        <v>12.196</v>
      </c>
      <c r="G215">
        <f t="shared" si="9"/>
        <v>0.3633066838913237</v>
      </c>
      <c r="H215">
        <f t="shared" si="8"/>
        <v>-12.148</v>
      </c>
    </row>
    <row r="216" spans="1:8">
      <c r="A216">
        <v>52974.746650000001</v>
      </c>
      <c r="B216">
        <v>12.178000000000001</v>
      </c>
      <c r="C216">
        <v>12.196</v>
      </c>
      <c r="D216">
        <v>12.17</v>
      </c>
      <c r="E216">
        <v>12.157</v>
      </c>
      <c r="F216">
        <v>12.146000000000001</v>
      </c>
      <c r="G216">
        <f t="shared" si="9"/>
        <v>0.66734599472985678</v>
      </c>
      <c r="H216">
        <f t="shared" si="8"/>
        <v>-12.178000000000001</v>
      </c>
    </row>
    <row r="217" spans="1:8">
      <c r="A217">
        <v>52976.750480000002</v>
      </c>
      <c r="B217">
        <v>12.27</v>
      </c>
      <c r="C217">
        <v>12.186999999999999</v>
      </c>
      <c r="D217">
        <v>12.234</v>
      </c>
      <c r="E217">
        <v>12.246</v>
      </c>
      <c r="F217">
        <v>12.236000000000001</v>
      </c>
      <c r="G217">
        <f t="shared" si="9"/>
        <v>0.54181576972307965</v>
      </c>
      <c r="H217">
        <f t="shared" si="8"/>
        <v>-12.27</v>
      </c>
    </row>
    <row r="218" spans="1:8">
      <c r="A218">
        <v>52978.756780000003</v>
      </c>
      <c r="B218">
        <v>12.206</v>
      </c>
      <c r="C218">
        <v>12.144</v>
      </c>
      <c r="D218">
        <v>12.093999999999999</v>
      </c>
      <c r="E218">
        <v>12.067</v>
      </c>
      <c r="F218">
        <v>12.06</v>
      </c>
      <c r="G218">
        <f t="shared" si="9"/>
        <v>0.41736345069822178</v>
      </c>
      <c r="H218">
        <f t="shared" si="8"/>
        <v>-12.206</v>
      </c>
    </row>
    <row r="219" spans="1:8">
      <c r="A219">
        <v>52980.75922</v>
      </c>
      <c r="B219">
        <v>12.195</v>
      </c>
      <c r="C219">
        <v>12.156000000000001</v>
      </c>
      <c r="D219">
        <v>12.132</v>
      </c>
      <c r="E219">
        <v>12.112</v>
      </c>
      <c r="F219">
        <v>12.113</v>
      </c>
      <c r="G219">
        <f t="shared" si="9"/>
        <v>0.2912266308248519</v>
      </c>
      <c r="H219">
        <f t="shared" si="8"/>
        <v>-12.195</v>
      </c>
    </row>
    <row r="220" spans="1:8">
      <c r="A220">
        <v>52982.769339999999</v>
      </c>
      <c r="B220">
        <v>12.102</v>
      </c>
      <c r="C220">
        <v>12.111000000000001</v>
      </c>
      <c r="D220">
        <v>12.099</v>
      </c>
      <c r="E220">
        <v>12.077</v>
      </c>
      <c r="F220">
        <v>12.055999999999999</v>
      </c>
      <c r="G220">
        <f t="shared" si="9"/>
        <v>0.16844135667844995</v>
      </c>
      <c r="H220">
        <f t="shared" si="8"/>
        <v>-12.102</v>
      </c>
    </row>
    <row r="221" spans="1:8">
      <c r="A221">
        <v>52985.716509999998</v>
      </c>
      <c r="B221">
        <v>12.159000000000001</v>
      </c>
      <c r="C221">
        <v>12.121</v>
      </c>
      <c r="D221">
        <v>12.125</v>
      </c>
      <c r="E221">
        <v>12.151</v>
      </c>
      <c r="F221">
        <v>12.17</v>
      </c>
      <c r="G221">
        <f t="shared" si="9"/>
        <v>0.45458393701930433</v>
      </c>
      <c r="H221">
        <f t="shared" si="8"/>
        <v>-12.159000000000001</v>
      </c>
    </row>
    <row r="222" spans="1:8">
      <c r="A222">
        <v>52987.762260000003</v>
      </c>
      <c r="B222">
        <v>12.092000000000001</v>
      </c>
      <c r="C222">
        <v>12.039</v>
      </c>
      <c r="D222">
        <v>12.021000000000001</v>
      </c>
      <c r="E222">
        <v>12.013999999999999</v>
      </c>
      <c r="F222">
        <v>12.016</v>
      </c>
      <c r="G222">
        <f t="shared" si="9"/>
        <v>0.34734756576787618</v>
      </c>
      <c r="H222">
        <f t="shared" si="8"/>
        <v>-12.092000000000001</v>
      </c>
    </row>
    <row r="223" spans="1:8">
      <c r="A223">
        <v>52990.711199999998</v>
      </c>
      <c r="B223">
        <v>12.18</v>
      </c>
      <c r="C223">
        <v>12.173999999999999</v>
      </c>
      <c r="D223">
        <v>12.180999999999999</v>
      </c>
      <c r="E223">
        <v>12.218</v>
      </c>
      <c r="F223">
        <v>12.254</v>
      </c>
      <c r="G223">
        <f t="shared" si="9"/>
        <v>0.63426257266069719</v>
      </c>
      <c r="H223">
        <f t="shared" si="8"/>
        <v>-12.18</v>
      </c>
    </row>
    <row r="224" spans="1:8">
      <c r="A224">
        <v>52992.75174</v>
      </c>
      <c r="B224">
        <v>12.385</v>
      </c>
      <c r="C224">
        <v>12.324</v>
      </c>
      <c r="D224">
        <v>12.313000000000001</v>
      </c>
      <c r="E224">
        <v>12.303000000000001</v>
      </c>
      <c r="F224">
        <v>12.331</v>
      </c>
      <c r="G224">
        <f t="shared" si="9"/>
        <v>0.5247525616642168</v>
      </c>
      <c r="H224">
        <f t="shared" si="8"/>
        <v>-12.385</v>
      </c>
    </row>
    <row r="225" spans="1:8">
      <c r="A225">
        <v>52995.686040000001</v>
      </c>
      <c r="B225">
        <v>12.249000000000001</v>
      </c>
      <c r="C225">
        <v>12.256</v>
      </c>
      <c r="D225">
        <v>12.243</v>
      </c>
      <c r="E225">
        <v>12.255000000000001</v>
      </c>
      <c r="F225">
        <v>12.286</v>
      </c>
      <c r="G225">
        <f t="shared" si="9"/>
        <v>0.80527868451966533</v>
      </c>
      <c r="H225">
        <f t="shared" si="8"/>
        <v>-12.249000000000001</v>
      </c>
    </row>
    <row r="226" spans="1:8">
      <c r="A226">
        <v>52997.734559999997</v>
      </c>
      <c r="B226">
        <v>12.196999999999999</v>
      </c>
      <c r="C226">
        <v>12.138</v>
      </c>
      <c r="D226">
        <v>12.173999999999999</v>
      </c>
      <c r="E226">
        <v>12.243</v>
      </c>
      <c r="F226">
        <v>12.295</v>
      </c>
      <c r="G226">
        <f t="shared" si="9"/>
        <v>0.69925113900176505</v>
      </c>
      <c r="H226">
        <f t="shared" si="8"/>
        <v>-12.196999999999999</v>
      </c>
    </row>
    <row r="227" spans="1:8">
      <c r="A227">
        <v>53000.744460000002</v>
      </c>
      <c r="B227">
        <v>13.244</v>
      </c>
      <c r="C227">
        <v>13.237</v>
      </c>
      <c r="D227">
        <v>13.23</v>
      </c>
      <c r="E227">
        <v>13.24</v>
      </c>
      <c r="F227">
        <v>13.247</v>
      </c>
      <c r="G227">
        <f t="shared" si="9"/>
        <v>1.2769040098245199E-2</v>
      </c>
      <c r="H227">
        <f t="shared" si="8"/>
        <v>-13.244</v>
      </c>
    </row>
    <row r="228" spans="1:8">
      <c r="A228">
        <v>53002.71804</v>
      </c>
      <c r="B228">
        <v>12.257999999999999</v>
      </c>
      <c r="C228">
        <v>12.199</v>
      </c>
      <c r="D228">
        <v>12.207000000000001</v>
      </c>
      <c r="E228">
        <v>12.222</v>
      </c>
      <c r="F228">
        <v>12.224</v>
      </c>
      <c r="G228">
        <f t="shared" si="9"/>
        <v>0.87403773980238242</v>
      </c>
      <c r="H228">
        <f t="shared" si="8"/>
        <v>-12.257999999999999</v>
      </c>
    </row>
    <row r="229" spans="1:8">
      <c r="A229">
        <v>53004.715759999999</v>
      </c>
      <c r="B229">
        <v>12.188000000000001</v>
      </c>
      <c r="C229">
        <v>12.202999999999999</v>
      </c>
      <c r="D229">
        <v>12.196999999999999</v>
      </c>
      <c r="E229">
        <v>12.233000000000001</v>
      </c>
      <c r="F229">
        <v>12.281000000000001</v>
      </c>
      <c r="G229">
        <f t="shared" si="9"/>
        <v>0.74584111578619705</v>
      </c>
      <c r="H229">
        <f t="shared" si="8"/>
        <v>-12.188000000000001</v>
      </c>
    </row>
    <row r="230" spans="1:8">
      <c r="A230">
        <v>53006.818420000003</v>
      </c>
      <c r="B230">
        <v>12.183999999999999</v>
      </c>
      <c r="C230">
        <v>12.106</v>
      </c>
      <c r="D230">
        <v>12.076000000000001</v>
      </c>
      <c r="E230">
        <v>12.09</v>
      </c>
      <c r="F230">
        <v>12.1</v>
      </c>
      <c r="G230">
        <f t="shared" si="9"/>
        <v>0.66344022204246311</v>
      </c>
      <c r="H230">
        <f t="shared" si="8"/>
        <v>-12.183999999999999</v>
      </c>
    </row>
    <row r="231" spans="1:8">
      <c r="A231">
        <v>53008.737459999997</v>
      </c>
      <c r="B231">
        <v>12.48</v>
      </c>
      <c r="C231">
        <v>12.423</v>
      </c>
      <c r="D231">
        <v>12.333</v>
      </c>
      <c r="E231">
        <v>12.273</v>
      </c>
      <c r="F231">
        <v>12.221</v>
      </c>
      <c r="G231">
        <f t="shared" si="9"/>
        <v>0.5009077103004449</v>
      </c>
      <c r="H231">
        <f t="shared" si="8"/>
        <v>-12.48</v>
      </c>
    </row>
    <row r="232" spans="1:8">
      <c r="A232">
        <v>53010.742109999999</v>
      </c>
      <c r="B232">
        <v>12.129</v>
      </c>
      <c r="C232">
        <v>12.111000000000001</v>
      </c>
      <c r="D232">
        <v>12.065</v>
      </c>
      <c r="E232">
        <v>12.023999999999999</v>
      </c>
      <c r="F232">
        <v>12.013</v>
      </c>
      <c r="G232">
        <f t="shared" si="9"/>
        <v>0.37573533262426384</v>
      </c>
      <c r="H232">
        <f t="shared" si="8"/>
        <v>-12.129</v>
      </c>
    </row>
    <row r="233" spans="1:8">
      <c r="A233">
        <v>53012.841970000001</v>
      </c>
      <c r="B233">
        <v>12.093</v>
      </c>
      <c r="C233">
        <v>12.125</v>
      </c>
      <c r="D233">
        <v>12.143000000000001</v>
      </c>
      <c r="E233">
        <v>12.185</v>
      </c>
      <c r="F233">
        <v>12.194000000000001</v>
      </c>
      <c r="G233">
        <f t="shared" si="9"/>
        <v>0.2921125211670752</v>
      </c>
      <c r="H233">
        <f t="shared" si="8"/>
        <v>-12.093</v>
      </c>
    </row>
    <row r="234" spans="1:8">
      <c r="A234">
        <v>53016.6368</v>
      </c>
      <c r="B234">
        <v>12.484</v>
      </c>
      <c r="C234">
        <v>12.473000000000001</v>
      </c>
      <c r="D234">
        <v>12.432</v>
      </c>
      <c r="E234">
        <v>12.403</v>
      </c>
      <c r="F234">
        <v>12.428000000000001</v>
      </c>
      <c r="G234">
        <f t="shared" si="9"/>
        <v>0.94817323302094714</v>
      </c>
      <c r="H234">
        <f t="shared" si="8"/>
        <v>-12.484</v>
      </c>
    </row>
    <row r="235" spans="1:8">
      <c r="A235">
        <v>53018.676639999998</v>
      </c>
      <c r="B235">
        <v>12.272</v>
      </c>
      <c r="C235">
        <v>12.242000000000001</v>
      </c>
      <c r="D235">
        <v>12.188000000000001</v>
      </c>
      <c r="E235">
        <v>12.167999999999999</v>
      </c>
      <c r="F235">
        <v>12.186</v>
      </c>
      <c r="G235">
        <f t="shared" si="9"/>
        <v>0.83835774259451501</v>
      </c>
      <c r="H235">
        <f t="shared" si="8"/>
        <v>-12.272</v>
      </c>
    </row>
    <row r="236" spans="1:8">
      <c r="A236">
        <v>53023.663809999998</v>
      </c>
      <c r="B236">
        <v>13.228</v>
      </c>
      <c r="C236">
        <v>13.166</v>
      </c>
      <c r="D236">
        <v>13.163</v>
      </c>
      <c r="E236">
        <v>13.206</v>
      </c>
      <c r="F236">
        <v>13.26</v>
      </c>
      <c r="G236">
        <f t="shared" si="9"/>
        <v>1.4754656379637868E-2</v>
      </c>
      <c r="H236">
        <f t="shared" si="8"/>
        <v>-13.228</v>
      </c>
    </row>
    <row r="237" spans="1:8">
      <c r="A237">
        <v>53025.792199999996</v>
      </c>
      <c r="B237">
        <v>12.353</v>
      </c>
      <c r="C237">
        <v>12.372</v>
      </c>
      <c r="D237">
        <v>12.42</v>
      </c>
      <c r="E237">
        <v>12.473000000000001</v>
      </c>
      <c r="F237">
        <v>12.532</v>
      </c>
      <c r="G237">
        <f t="shared" si="9"/>
        <v>0.94358231361340594</v>
      </c>
      <c r="H237">
        <f t="shared" si="8"/>
        <v>-12.353</v>
      </c>
    </row>
    <row r="238" spans="1:8">
      <c r="A238">
        <v>53034.638789999997</v>
      </c>
      <c r="B238">
        <v>12.2</v>
      </c>
      <c r="C238">
        <v>12.215</v>
      </c>
      <c r="D238">
        <v>12.18</v>
      </c>
      <c r="E238">
        <v>12.154999999999999</v>
      </c>
      <c r="F238">
        <v>12.144</v>
      </c>
      <c r="G238">
        <f t="shared" si="9"/>
        <v>0.80422696248706593</v>
      </c>
      <c r="H238">
        <f t="shared" si="8"/>
        <v>-12.2</v>
      </c>
    </row>
    <row r="239" spans="1:8">
      <c r="A239">
        <v>53036.71284</v>
      </c>
      <c r="B239">
        <v>12.212999999999999</v>
      </c>
      <c r="C239">
        <v>12.188000000000001</v>
      </c>
      <c r="D239">
        <v>12.166</v>
      </c>
      <c r="E239">
        <v>12.164</v>
      </c>
      <c r="F239">
        <v>12.19</v>
      </c>
      <c r="G239">
        <f t="shared" si="9"/>
        <v>0.70934068811543671</v>
      </c>
      <c r="H239">
        <f t="shared" si="8"/>
        <v>-12.212999999999999</v>
      </c>
    </row>
    <row r="240" spans="1:8">
      <c r="A240">
        <v>53043.642690000001</v>
      </c>
      <c r="B240">
        <v>12.259</v>
      </c>
      <c r="C240">
        <v>12.239000000000001</v>
      </c>
      <c r="D240">
        <v>12.256</v>
      </c>
      <c r="E240">
        <v>12.308999999999999</v>
      </c>
      <c r="F240">
        <v>12.304</v>
      </c>
      <c r="G240">
        <f t="shared" si="9"/>
        <v>0.73352156684902425</v>
      </c>
      <c r="H240">
        <f t="shared" si="8"/>
        <v>-12.259</v>
      </c>
    </row>
    <row r="241" spans="1:8">
      <c r="A241">
        <v>53045.673349999997</v>
      </c>
      <c r="B241">
        <v>12.204000000000001</v>
      </c>
      <c r="C241">
        <v>12.21</v>
      </c>
      <c r="D241">
        <v>12.223000000000001</v>
      </c>
      <c r="E241">
        <v>12.263999999999999</v>
      </c>
      <c r="F241">
        <v>12.273999999999999</v>
      </c>
      <c r="G241">
        <f t="shared" si="9"/>
        <v>0.61969993192169248</v>
      </c>
      <c r="H241">
        <f t="shared" si="8"/>
        <v>-12.204000000000001</v>
      </c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2024-01-26T03:56:03Z</dcterms:modified>
</cp:coreProperties>
</file>