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DE481E8-8230-48EE-971C-59CEE067B7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71" i="1" l="1"/>
  <c r="F71" i="1" s="1"/>
  <c r="G71" i="1" s="1"/>
  <c r="K71" i="1" s="1"/>
  <c r="Q71" i="1"/>
  <c r="E70" i="1"/>
  <c r="F70" i="1" s="1"/>
  <c r="G70" i="1" s="1"/>
  <c r="L70" i="1" s="1"/>
  <c r="Q70" i="1"/>
  <c r="E65" i="1"/>
  <c r="F65" i="1"/>
  <c r="G65" i="1"/>
  <c r="L65" i="1"/>
  <c r="E66" i="1"/>
  <c r="F66" i="1"/>
  <c r="G66" i="1"/>
  <c r="E67" i="1"/>
  <c r="F67" i="1"/>
  <c r="G67" i="1"/>
  <c r="E68" i="1"/>
  <c r="F68" i="1"/>
  <c r="G68" i="1"/>
  <c r="E69" i="1"/>
  <c r="F69" i="1"/>
  <c r="G69" i="1"/>
  <c r="Q65" i="1"/>
  <c r="L66" i="1"/>
  <c r="Q66" i="1"/>
  <c r="L67" i="1"/>
  <c r="Q67" i="1"/>
  <c r="L68" i="1"/>
  <c r="Q68" i="1"/>
  <c r="L69" i="1"/>
  <c r="Q69" i="1"/>
  <c r="E63" i="1"/>
  <c r="F63" i="1"/>
  <c r="G63" i="1"/>
  <c r="K63" i="1"/>
  <c r="Q63" i="1"/>
  <c r="E64" i="1"/>
  <c r="F64" i="1"/>
  <c r="G64" i="1"/>
  <c r="K64" i="1"/>
  <c r="Q64" i="1"/>
  <c r="Q61" i="1"/>
  <c r="Q62" i="1"/>
  <c r="Q55" i="1"/>
  <c r="Q57" i="1"/>
  <c r="Q59" i="1"/>
  <c r="Q60" i="1"/>
  <c r="Q52" i="1"/>
  <c r="Q54" i="1"/>
  <c r="Q56" i="1"/>
  <c r="Q58" i="1"/>
  <c r="D9" i="1"/>
  <c r="C9" i="1"/>
  <c r="Q51" i="1"/>
  <c r="Q53" i="1"/>
  <c r="Q45" i="1"/>
  <c r="Q46" i="1"/>
  <c r="Q47" i="1"/>
  <c r="Q48" i="1"/>
  <c r="Q49" i="1"/>
  <c r="Q50" i="1"/>
  <c r="C7" i="1"/>
  <c r="E61" i="1"/>
  <c r="F61" i="1"/>
  <c r="G61" i="1"/>
  <c r="K61" i="1"/>
  <c r="C8" i="1"/>
  <c r="E55" i="1"/>
  <c r="F55" i="1"/>
  <c r="G55" i="1"/>
  <c r="K55" i="1"/>
  <c r="F16" i="1"/>
  <c r="F17" i="1" s="1"/>
  <c r="C17" i="1"/>
  <c r="Q44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21" i="1"/>
  <c r="E24" i="1"/>
  <c r="F24" i="1"/>
  <c r="G24" i="1"/>
  <c r="I24" i="1"/>
  <c r="E38" i="1"/>
  <c r="F38" i="1"/>
  <c r="G38" i="1"/>
  <c r="I38" i="1"/>
  <c r="E34" i="1"/>
  <c r="F34" i="1"/>
  <c r="G34" i="1"/>
  <c r="I34" i="1"/>
  <c r="E28" i="1"/>
  <c r="F28" i="1"/>
  <c r="G28" i="1"/>
  <c r="I28" i="1"/>
  <c r="E25" i="1"/>
  <c r="F25" i="1"/>
  <c r="G25" i="1"/>
  <c r="I25" i="1"/>
  <c r="E41" i="1"/>
  <c r="F41" i="1"/>
  <c r="G41" i="1"/>
  <c r="I41" i="1"/>
  <c r="E33" i="1"/>
  <c r="F33" i="1"/>
  <c r="G33" i="1"/>
  <c r="I33" i="1"/>
  <c r="E22" i="1"/>
  <c r="F22" i="1"/>
  <c r="G22" i="1"/>
  <c r="I22" i="1"/>
  <c r="E32" i="1"/>
  <c r="F32" i="1"/>
  <c r="G32" i="1"/>
  <c r="I32" i="1"/>
  <c r="E39" i="1"/>
  <c r="F39" i="1"/>
  <c r="G39" i="1"/>
  <c r="I39" i="1"/>
  <c r="E31" i="1"/>
  <c r="F31" i="1"/>
  <c r="G31" i="1"/>
  <c r="I31" i="1"/>
  <c r="E23" i="1"/>
  <c r="F23" i="1"/>
  <c r="G23" i="1"/>
  <c r="I23" i="1"/>
  <c r="E48" i="1"/>
  <c r="F48" i="1"/>
  <c r="G48" i="1"/>
  <c r="K48" i="1"/>
  <c r="E53" i="1"/>
  <c r="F53" i="1"/>
  <c r="G53" i="1"/>
  <c r="K53" i="1"/>
  <c r="E59" i="1"/>
  <c r="F59" i="1"/>
  <c r="G59" i="1"/>
  <c r="K59" i="1"/>
  <c r="E62" i="1"/>
  <c r="F62" i="1"/>
  <c r="G62" i="1"/>
  <c r="K62" i="1"/>
  <c r="E56" i="1"/>
  <c r="F56" i="1"/>
  <c r="G56" i="1"/>
  <c r="K56" i="1"/>
  <c r="E47" i="1"/>
  <c r="F47" i="1"/>
  <c r="G47" i="1"/>
  <c r="K47" i="1"/>
  <c r="E44" i="1"/>
  <c r="F44" i="1"/>
  <c r="G44" i="1"/>
  <c r="E58" i="1"/>
  <c r="F58" i="1"/>
  <c r="G58" i="1"/>
  <c r="K58" i="1"/>
  <c r="E49" i="1"/>
  <c r="F49" i="1"/>
  <c r="G49" i="1"/>
  <c r="K49" i="1"/>
  <c r="E54" i="1"/>
  <c r="F54" i="1"/>
  <c r="G54" i="1"/>
  <c r="K54" i="1"/>
  <c r="K44" i="1"/>
  <c r="E60" i="1"/>
  <c r="F60" i="1"/>
  <c r="G60" i="1"/>
  <c r="K60" i="1"/>
  <c r="E52" i="1"/>
  <c r="F52" i="1"/>
  <c r="G52" i="1"/>
  <c r="I52" i="1"/>
  <c r="E57" i="1"/>
  <c r="F57" i="1"/>
  <c r="G57" i="1"/>
  <c r="K57" i="1"/>
  <c r="E27" i="1"/>
  <c r="F27" i="1"/>
  <c r="G27" i="1"/>
  <c r="I27" i="1"/>
  <c r="E35" i="1"/>
  <c r="F35" i="1"/>
  <c r="G35" i="1"/>
  <c r="J35" i="1"/>
  <c r="E43" i="1"/>
  <c r="F43" i="1"/>
  <c r="G43" i="1"/>
  <c r="I43" i="1"/>
  <c r="E40" i="1"/>
  <c r="F40" i="1"/>
  <c r="G40" i="1"/>
  <c r="I40" i="1"/>
  <c r="E29" i="1"/>
  <c r="F29" i="1"/>
  <c r="G29" i="1"/>
  <c r="I29" i="1"/>
  <c r="E37" i="1"/>
  <c r="F37" i="1"/>
  <c r="G37" i="1"/>
  <c r="I37" i="1"/>
  <c r="E21" i="1"/>
  <c r="F21" i="1"/>
  <c r="G21" i="1"/>
  <c r="H21" i="1"/>
  <c r="E26" i="1"/>
  <c r="F26" i="1"/>
  <c r="G26" i="1"/>
  <c r="I26" i="1"/>
  <c r="E30" i="1"/>
  <c r="F30" i="1"/>
  <c r="G30" i="1"/>
  <c r="I30" i="1"/>
  <c r="E36" i="1"/>
  <c r="F36" i="1"/>
  <c r="G36" i="1"/>
  <c r="I36" i="1"/>
  <c r="E42" i="1"/>
  <c r="F42" i="1"/>
  <c r="G42" i="1"/>
  <c r="I42" i="1"/>
  <c r="E51" i="1"/>
  <c r="F51" i="1"/>
  <c r="G51" i="1"/>
  <c r="K51" i="1"/>
  <c r="E50" i="1"/>
  <c r="F50" i="1"/>
  <c r="G50" i="1"/>
  <c r="K50" i="1"/>
  <c r="E46" i="1"/>
  <c r="F46" i="1"/>
  <c r="G46" i="1"/>
  <c r="K46" i="1"/>
  <c r="E45" i="1"/>
  <c r="F45" i="1"/>
  <c r="G45" i="1"/>
  <c r="K45" i="1"/>
  <c r="C12" i="1"/>
  <c r="C11" i="1"/>
  <c r="O71" i="1" l="1"/>
  <c r="O70" i="1"/>
  <c r="C16" i="1"/>
  <c r="D18" i="1" s="1"/>
  <c r="O66" i="1"/>
  <c r="O64" i="1"/>
  <c r="O26" i="1"/>
  <c r="O28" i="1"/>
  <c r="C15" i="1"/>
  <c r="O21" i="1"/>
  <c r="O22" i="1"/>
  <c r="O39" i="1"/>
  <c r="O50" i="1"/>
  <c r="O56" i="1"/>
  <c r="O68" i="1"/>
  <c r="O59" i="1"/>
  <c r="O31" i="1"/>
  <c r="O35" i="1"/>
  <c r="O41" i="1"/>
  <c r="O69" i="1"/>
  <c r="O63" i="1"/>
  <c r="O51" i="1"/>
  <c r="O47" i="1"/>
  <c r="O46" i="1"/>
  <c r="O32" i="1"/>
  <c r="O34" i="1"/>
  <c r="O48" i="1"/>
  <c r="O43" i="1"/>
  <c r="O29" i="1"/>
  <c r="O52" i="1"/>
  <c r="O57" i="1"/>
  <c r="O30" i="1"/>
  <c r="O38" i="1"/>
  <c r="O42" i="1"/>
  <c r="O25" i="1"/>
  <c r="O37" i="1"/>
  <c r="O60" i="1"/>
  <c r="O62" i="1"/>
  <c r="O67" i="1"/>
  <c r="O33" i="1"/>
  <c r="O49" i="1"/>
  <c r="O61" i="1"/>
  <c r="O58" i="1"/>
  <c r="O45" i="1"/>
  <c r="O27" i="1"/>
  <c r="O36" i="1"/>
  <c r="O54" i="1"/>
  <c r="O40" i="1"/>
  <c r="O65" i="1"/>
  <c r="O53" i="1"/>
  <c r="O23" i="1"/>
  <c r="O24" i="1"/>
  <c r="O55" i="1"/>
  <c r="O44" i="1"/>
  <c r="C18" i="1" l="1"/>
  <c r="F18" i="1"/>
  <c r="F19" i="1" s="1"/>
</calcChain>
</file>

<file path=xl/sharedStrings.xml><?xml version="1.0" encoding="utf-8"?>
<sst xmlns="http://schemas.openxmlformats.org/spreadsheetml/2006/main" count="198" uniqueCount="93">
  <si>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</si>
  <si>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</si>
  <si>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</si>
  <si>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</si>
  <si>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</si>
  <si>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</si>
  <si>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</si>
  <si>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</si>
  <si>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</si>
  <si>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</si>
  <si>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</si>
  <si>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</si>
  <si>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</si>
  <si>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</si>
  <si>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</si>
  <si>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</si>
  <si>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</si>
  <si>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</si>
  <si>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</si>
  <si>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</si>
  <si>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</si>
  <si>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</si>
  <si>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</si>
  <si>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</si>
  <si>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</si>
  <si>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</si>
  <si>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</si>
  <si>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Bull...15</t>
  </si>
  <si>
    <t>B</t>
  </si>
  <si>
    <t>BBSAG Bull...21</t>
  </si>
  <si>
    <t>BBSAG Bull...22</t>
  </si>
  <si>
    <t>BBSAG Bull.</t>
  </si>
  <si>
    <t>v</t>
  </si>
  <si>
    <t>:</t>
  </si>
  <si>
    <t>BBSAG Bull.8</t>
  </si>
  <si>
    <t>BBSAG Bull.19</t>
  </si>
  <si>
    <t>BBSAG Bull.21</t>
  </si>
  <si>
    <t>Peter H</t>
  </si>
  <si>
    <t>BBSAG Bull.26</t>
  </si>
  <si>
    <t>BBSAG Bull.36</t>
  </si>
  <si>
    <t>BBSAG Bull.37</t>
  </si>
  <si>
    <t>phe</t>
  </si>
  <si>
    <t>IBVS 2185</t>
  </si>
  <si>
    <t>K</t>
  </si>
  <si>
    <t>BBSAG Bull.53</t>
  </si>
  <si>
    <t>Mavrofridis</t>
  </si>
  <si>
    <t>G</t>
  </si>
  <si>
    <t>BBSAG Bull.60</t>
  </si>
  <si>
    <t>BBSAG Bull.65</t>
  </si>
  <si>
    <t>BBSAG Bull.79</t>
  </si>
  <si>
    <t>BBSAG Bull.87</t>
  </si>
  <si>
    <t>BBSAG Bull.88</t>
  </si>
  <si>
    <t>ccd</t>
  </si>
  <si>
    <t>Paschke A</t>
  </si>
  <si>
    <t>BBSAG Bull.118</t>
  </si>
  <si>
    <t>II</t>
  </si>
  <si>
    <t># of data points:</t>
  </si>
  <si>
    <t>EA</t>
  </si>
  <si>
    <t>TU CMa / GSC 06507-02042</t>
  </si>
  <si>
    <t>IBVS 5843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</si>
  <si>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</si>
  <si>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</si>
  <si>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</si>
  <si>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</si>
  <si>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</si>
  <si>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</si>
  <si>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</si>
  <si>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</si>
  <si>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</si>
  <si>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JAVSO..36..171</t>
  </si>
  <si>
    <t>JAVSO..37...44</t>
  </si>
  <si>
    <t>JAVSO..38..183</t>
  </si>
  <si>
    <t>JAVSO..39..177</t>
  </si>
  <si>
    <t>2013JAVSO..41..122</t>
  </si>
  <si>
    <t>2013JAVSO..41..328</t>
  </si>
  <si>
    <t>JAVSO..44…69</t>
  </si>
  <si>
    <t>JAVSO..45..215</t>
  </si>
  <si>
    <t>OEJV 0182</t>
  </si>
  <si>
    <t>pg</t>
  </si>
  <si>
    <t>vis</t>
  </si>
  <si>
    <t>PE</t>
  </si>
  <si>
    <t>CCD</t>
  </si>
  <si>
    <t>s6</t>
  </si>
  <si>
    <t>s7</t>
  </si>
  <si>
    <t>Ic</t>
  </si>
  <si>
    <t>JAVSO..46..184</t>
  </si>
  <si>
    <t>JAVSO..48…87</t>
  </si>
  <si>
    <t>JBAV, 55</t>
  </si>
  <si>
    <t>JBAV, 63</t>
  </si>
  <si>
    <t>TESS/BAJ/RAA</t>
  </si>
  <si>
    <t>VSS SEB Gp</t>
  </si>
  <si>
    <t>TESS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</si>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</sst>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8" fillId="0" borderId="1" applyNumberFormat="0" applyFont="0" applyFill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5" fillId="0" borderId="0" xfId="7" applyFont="1" applyAlignment="1">
      <alignment horizontal="left"/>
    </xf>
    <xf numFmtId="0" fontId="5" fillId="0" borderId="0" xfId="7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7" applyFont="1" applyAlignment="1">
      <alignment horizontal="left" vertical="center"/>
    </xf>
    <xf numFmtId="0" fontId="5" fillId="0" borderId="0" xfId="7" applyFont="1" applyAlignment="1">
      <alignment horizontal="center" vertic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7" applyFont="1"/>
    <xf numFmtId="0" fontId="20" fillId="0" borderId="0" xfId="7" applyFont="1" applyAlignment="1">
      <alignment horizontal="center"/>
    </xf>
    <xf numFmtId="0" fontId="20" fillId="0" borderId="0" xfId="7" applyFont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6" fillId="0" borderId="6" xfId="0" applyFont="1" applyBorder="1" applyAlignment="1"/>
    <xf numFmtId="0" fontId="22" fillId="0" borderId="6" xfId="0" applyFont="1" applyBorder="1" applyAlignment="1"/>
    <xf numFmtId="0" fontId="0" fillId="0" borderId="6" xfId="0" applyBorder="1" applyAlignment="1"/>
    <xf numFmtId="0" fontId="21" fillId="0" borderId="0" xfId="0" applyFont="1" applyAlignme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165" fontId="21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8" fillId="0" borderId="0" xfId="0" applyFont="1" applyAlignment="1"/>
    <xf numFmtId="165" fontId="22" fillId="0" borderId="0" xfId="0" applyNumberFormat="1" applyFont="1" applyAlignment="1">
      <alignment horizontal="lef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CMa - O-C Diagr.</a:t>
            </a:r>
          </a:p>
        </c:rich>
      </c:tx>
      <c:layout>
        <c:manualLayout>
          <c:xMode val="edge"/>
          <c:yMode val="edge"/>
          <c:x val="0.38653001464128844"/>
          <c:y val="3.4374964667878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9224011713031"/>
          <c:y val="0.15"/>
          <c:w val="0.8169838945827232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  <c:pt idx="50">
                  <c:v>29273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63-424D-A1A3-1564254C06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  <c:pt idx="50">
                    <c:v>2.9999999999999997E-4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  <c:pt idx="5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  <c:pt idx="50">
                  <c:v>29273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-5.5987000014283694E-3</c:v>
                </c:pt>
                <c:pt idx="2">
                  <c:v>-8.71480000205338E-3</c:v>
                </c:pt>
                <c:pt idx="3">
                  <c:v>-2.7034000013372861E-3</c:v>
                </c:pt>
                <c:pt idx="4">
                  <c:v>-8.6987000031513162E-3</c:v>
                </c:pt>
                <c:pt idx="5">
                  <c:v>3.8069999936851673E-3</c:v>
                </c:pt>
                <c:pt idx="6">
                  <c:v>-1.4803400001255795E-2</c:v>
                </c:pt>
                <c:pt idx="7">
                  <c:v>1.8366999938734807E-3</c:v>
                </c:pt>
                <c:pt idx="8">
                  <c:v>-5.6757000056677498E-3</c:v>
                </c:pt>
                <c:pt idx="9">
                  <c:v>1.4964400004828349E-2</c:v>
                </c:pt>
                <c:pt idx="10">
                  <c:v>1.5335700001742225E-2</c:v>
                </c:pt>
                <c:pt idx="11">
                  <c:v>-1.5657399999327026E-2</c:v>
                </c:pt>
                <c:pt idx="12">
                  <c:v>4.8169999354286119E-4</c:v>
                </c:pt>
                <c:pt idx="13">
                  <c:v>-4.9397000038879924E-3</c:v>
                </c:pt>
                <c:pt idx="15">
                  <c:v>-4.2240000038873404E-4</c:v>
                </c:pt>
                <c:pt idx="16">
                  <c:v>-9.0328000005683862E-3</c:v>
                </c:pt>
                <c:pt idx="17">
                  <c:v>-7.8983999992487952E-3</c:v>
                </c:pt>
                <c:pt idx="18">
                  <c:v>-4.7161000038613565E-3</c:v>
                </c:pt>
                <c:pt idx="19">
                  <c:v>5.86269999621436E-3</c:v>
                </c:pt>
                <c:pt idx="20">
                  <c:v>-5.3581000029225834E-3</c:v>
                </c:pt>
                <c:pt idx="21">
                  <c:v>-5.2852000007987954E-3</c:v>
                </c:pt>
                <c:pt idx="22">
                  <c:v>-1.2838000002375338E-2</c:v>
                </c:pt>
                <c:pt idx="31">
                  <c:v>-1.0171750000154134E-2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63-424D-A1A3-1564254C06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  <c:pt idx="50">
                  <c:v>29273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4">
                  <c:v>-5.8443500020075589E-3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63-424D-A1A3-1564254C06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  <c:pt idx="5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  <c:pt idx="5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  <c:pt idx="50">
                  <c:v>29273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3">
                  <c:v>-9.8942999975406565E-3</c:v>
                </c:pt>
                <c:pt idx="24">
                  <c:v>-9.5031000018934719E-3</c:v>
                </c:pt>
                <c:pt idx="25">
                  <c:v>-8.9301999978488311E-3</c:v>
                </c:pt>
                <c:pt idx="26">
                  <c:v>-9.9577000000863336E-3</c:v>
                </c:pt>
                <c:pt idx="27">
                  <c:v>-9.4081999995978549E-3</c:v>
                </c:pt>
                <c:pt idx="28">
                  <c:v>-9.812900003453251E-3</c:v>
                </c:pt>
                <c:pt idx="29">
                  <c:v>-1.0468699998455122E-2</c:v>
                </c:pt>
                <c:pt idx="30">
                  <c:v>-1.0423300002003089E-2</c:v>
                </c:pt>
                <c:pt idx="32">
                  <c:v>-1.0306600001058541E-2</c:v>
                </c:pt>
                <c:pt idx="33">
                  <c:v>-1.0175100003834814E-2</c:v>
                </c:pt>
                <c:pt idx="34">
                  <c:v>-1.0836599947651848E-2</c:v>
                </c:pt>
                <c:pt idx="35">
                  <c:v>-1.0635000006004702E-2</c:v>
                </c:pt>
                <c:pt idx="36">
                  <c:v>-9.6220999985234812E-3</c:v>
                </c:pt>
                <c:pt idx="37">
                  <c:v>-1.0352100005547982E-2</c:v>
                </c:pt>
                <c:pt idx="38">
                  <c:v>-1.0861200004001148E-2</c:v>
                </c:pt>
                <c:pt idx="39">
                  <c:v>-8.5596000062651001E-3</c:v>
                </c:pt>
                <c:pt idx="40">
                  <c:v>-1.0681400002795272E-2</c:v>
                </c:pt>
                <c:pt idx="41">
                  <c:v>-1.1026600004697684E-2</c:v>
                </c:pt>
                <c:pt idx="42">
                  <c:v>-9.815799945499748E-3</c:v>
                </c:pt>
                <c:pt idx="43">
                  <c:v>-1.2993399999686517E-2</c:v>
                </c:pt>
                <c:pt idx="50">
                  <c:v>-1.5319300000555813E-2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63-424D-A1A3-1564254C06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  <c:pt idx="5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  <c:pt idx="5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  <c:pt idx="50">
                  <c:v>29273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  <c:pt idx="44">
                  <c:v>-1.1317191892885603E-2</c:v>
                </c:pt>
                <c:pt idx="45">
                  <c:v>-1.1299219448119402E-2</c:v>
                </c:pt>
                <c:pt idx="46">
                  <c:v>-1.1493699916172773E-2</c:v>
                </c:pt>
                <c:pt idx="47">
                  <c:v>-1.1375733214663342E-2</c:v>
                </c:pt>
                <c:pt idx="48">
                  <c:v>-1.1332881811540574E-2</c:v>
                </c:pt>
                <c:pt idx="49">
                  <c:v>-1.103492446418386E-2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63-424D-A1A3-1564254C06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  <c:pt idx="5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  <c:pt idx="5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  <c:pt idx="50">
                  <c:v>29273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63-424D-A1A3-1564254C06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  <c:pt idx="5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  <c:pt idx="5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  <c:pt idx="50">
                  <c:v>29273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63-424D-A1A3-1564254C06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  <c:pt idx="50">
                  <c:v>29273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3.3103950931011872E-3</c:v>
                </c:pt>
                <c:pt idx="1">
                  <c:v>-2.7554833089532644E-3</c:v>
                </c:pt>
                <c:pt idx="2">
                  <c:v>-2.9218066169791872E-3</c:v>
                </c:pt>
                <c:pt idx="3">
                  <c:v>-2.9456411097181041E-3</c:v>
                </c:pt>
                <c:pt idx="4">
                  <c:v>-3.2736244554514666E-3</c:v>
                </c:pt>
                <c:pt idx="5">
                  <c:v>-3.2855417018209246E-3</c:v>
                </c:pt>
                <c:pt idx="6">
                  <c:v>-3.4637822562163063E-3</c:v>
                </c:pt>
                <c:pt idx="7">
                  <c:v>-3.4839897609297366E-3</c:v>
                </c:pt>
                <c:pt idx="8">
                  <c:v>-3.7762213675547225E-3</c:v>
                </c:pt>
                <c:pt idx="9">
                  <c:v>-3.7964288722681519E-3</c:v>
                </c:pt>
                <c:pt idx="10">
                  <c:v>-3.8000558602936394E-3</c:v>
                </c:pt>
                <c:pt idx="11">
                  <c:v>-3.9508349339246168E-3</c:v>
                </c:pt>
                <c:pt idx="12">
                  <c:v>-4.2871085380019498E-3</c:v>
                </c:pt>
                <c:pt idx="13">
                  <c:v>-4.315088159912852E-3</c:v>
                </c:pt>
                <c:pt idx="14">
                  <c:v>-4.6189779423340474E-3</c:v>
                </c:pt>
                <c:pt idx="15">
                  <c:v>-4.805767825646649E-3</c:v>
                </c:pt>
                <c:pt idx="16">
                  <c:v>-4.9840083800420307E-3</c:v>
                </c:pt>
                <c:pt idx="17">
                  <c:v>-4.992298638386003E-3</c:v>
                </c:pt>
                <c:pt idx="18">
                  <c:v>-5.1461865588959682E-3</c:v>
                </c:pt>
                <c:pt idx="19">
                  <c:v>-5.6290941074322934E-3</c:v>
                </c:pt>
                <c:pt idx="20">
                  <c:v>-5.985575216223055E-3</c:v>
                </c:pt>
                <c:pt idx="21">
                  <c:v>-6.0016375917645009E-3</c:v>
                </c:pt>
                <c:pt idx="22">
                  <c:v>-7.6638343897307316E-3</c:v>
                </c:pt>
                <c:pt idx="23">
                  <c:v>-9.1369096692251201E-3</c:v>
                </c:pt>
                <c:pt idx="24">
                  <c:v>-9.3275856111364585E-3</c:v>
                </c:pt>
                <c:pt idx="25">
                  <c:v>-9.3436479866779026E-3</c:v>
                </c:pt>
                <c:pt idx="26">
                  <c:v>-9.4861368019649086E-3</c:v>
                </c:pt>
                <c:pt idx="27">
                  <c:v>-9.64416985164686E-3</c:v>
                </c:pt>
                <c:pt idx="28">
                  <c:v>-9.8343276524117014E-3</c:v>
                </c:pt>
                <c:pt idx="29">
                  <c:v>-9.854017015978633E-3</c:v>
                </c:pt>
                <c:pt idx="30">
                  <c:v>-1.0012568206807081E-2</c:v>
                </c:pt>
                <c:pt idx="31">
                  <c:v>-1.0170342185915785E-2</c:v>
                </c:pt>
                <c:pt idx="32">
                  <c:v>-1.0174746385661019E-2</c:v>
                </c:pt>
                <c:pt idx="33">
                  <c:v>-1.0322416612413007E-2</c:v>
                </c:pt>
                <c:pt idx="34">
                  <c:v>-1.033018872961048E-2</c:v>
                </c:pt>
                <c:pt idx="35">
                  <c:v>-1.0342624117126437E-2</c:v>
                </c:pt>
                <c:pt idx="36">
                  <c:v>-1.0669571180566802E-2</c:v>
                </c:pt>
                <c:pt idx="37">
                  <c:v>-1.0825013524516263E-2</c:v>
                </c:pt>
                <c:pt idx="38">
                  <c:v>-1.0851438722987671E-2</c:v>
                </c:pt>
                <c:pt idx="39">
                  <c:v>-1.0863874110503628E-2</c:v>
                </c:pt>
                <c:pt idx="40">
                  <c:v>-1.1018280172160092E-2</c:v>
                </c:pt>
                <c:pt idx="41">
                  <c:v>-1.1314656907957063E-2</c:v>
                </c:pt>
                <c:pt idx="42">
                  <c:v>-1.1528131060314323E-2</c:v>
                </c:pt>
                <c:pt idx="43">
                  <c:v>-1.1702226485537719E-2</c:v>
                </c:pt>
                <c:pt idx="44">
                  <c:v>-1.1494451885791941E-2</c:v>
                </c:pt>
                <c:pt idx="45">
                  <c:v>-1.1494710956365188E-2</c:v>
                </c:pt>
                <c:pt idx="46">
                  <c:v>-1.1499115156110424E-2</c:v>
                </c:pt>
                <c:pt idx="47">
                  <c:v>-1.1499374226683673E-2</c:v>
                </c:pt>
                <c:pt idx="48">
                  <c:v>-1.1505332849868401E-2</c:v>
                </c:pt>
                <c:pt idx="49">
                  <c:v>-1.1505591920441651E-2</c:v>
                </c:pt>
                <c:pt idx="50">
                  <c:v>-1.1857150688340682E-2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63-424D-A1A3-1564254C0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078808"/>
        <c:axId val="1"/>
      </c:scatterChart>
      <c:valAx>
        <c:axId val="644078808"/>
        <c:scaling>
          <c:orientation val="minMax"/>
          <c:min val="2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01464128843334"/>
              <c:y val="0.83437496466787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5.0000000000000001E-3"/>
          <c:min val="-1.5000000000000003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16251830161056E-2"/>
              <c:y val="0.36562503533212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078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44216691068815"/>
          <c:y val="0.91874984857662023"/>
          <c:w val="0.69106881405563692"/>
          <c:h val="6.25001413284878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CMa - O-C Diagr.</a:t>
            </a:r>
          </a:p>
        </c:rich>
      </c:tx>
      <c:layout>
        <c:manualLayout>
          <c:xMode val="edge"/>
          <c:yMode val="edge"/>
          <c:x val="0.34020618556701032"/>
          <c:y val="3.4267909762813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56701030927836"/>
          <c:y val="0.14953316519776211"/>
          <c:w val="0.75051546391752577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  <c:pt idx="50">
                  <c:v>29273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87-49FD-B12C-811B847523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  <c:pt idx="50">
                    <c:v>2.9999999999999997E-4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  <c:pt idx="5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  <c:pt idx="50">
                  <c:v>29273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-5.5987000014283694E-3</c:v>
                </c:pt>
                <c:pt idx="2">
                  <c:v>-8.71480000205338E-3</c:v>
                </c:pt>
                <c:pt idx="3">
                  <c:v>-2.7034000013372861E-3</c:v>
                </c:pt>
                <c:pt idx="4">
                  <c:v>-8.6987000031513162E-3</c:v>
                </c:pt>
                <c:pt idx="5">
                  <c:v>3.8069999936851673E-3</c:v>
                </c:pt>
                <c:pt idx="6">
                  <c:v>-1.4803400001255795E-2</c:v>
                </c:pt>
                <c:pt idx="7">
                  <c:v>1.8366999938734807E-3</c:v>
                </c:pt>
                <c:pt idx="8">
                  <c:v>-5.6757000056677498E-3</c:v>
                </c:pt>
                <c:pt idx="9">
                  <c:v>1.4964400004828349E-2</c:v>
                </c:pt>
                <c:pt idx="10">
                  <c:v>1.5335700001742225E-2</c:v>
                </c:pt>
                <c:pt idx="11">
                  <c:v>-1.5657399999327026E-2</c:v>
                </c:pt>
                <c:pt idx="12">
                  <c:v>4.8169999354286119E-4</c:v>
                </c:pt>
                <c:pt idx="13">
                  <c:v>-4.9397000038879924E-3</c:v>
                </c:pt>
                <c:pt idx="15">
                  <c:v>-4.2240000038873404E-4</c:v>
                </c:pt>
                <c:pt idx="16">
                  <c:v>-9.0328000005683862E-3</c:v>
                </c:pt>
                <c:pt idx="17">
                  <c:v>-7.8983999992487952E-3</c:v>
                </c:pt>
                <c:pt idx="18">
                  <c:v>-4.7161000038613565E-3</c:v>
                </c:pt>
                <c:pt idx="19">
                  <c:v>5.86269999621436E-3</c:v>
                </c:pt>
                <c:pt idx="20">
                  <c:v>-5.3581000029225834E-3</c:v>
                </c:pt>
                <c:pt idx="21">
                  <c:v>-5.2852000007987954E-3</c:v>
                </c:pt>
                <c:pt idx="22">
                  <c:v>-1.2838000002375338E-2</c:v>
                </c:pt>
                <c:pt idx="31">
                  <c:v>-1.0171750000154134E-2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87-49FD-B12C-811B847523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  <c:pt idx="50">
                  <c:v>29273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4">
                  <c:v>-5.8443500020075589E-3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87-49FD-B12C-811B847523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  <c:pt idx="5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  <c:pt idx="5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  <c:pt idx="50">
                  <c:v>29273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3">
                  <c:v>-9.8942999975406565E-3</c:v>
                </c:pt>
                <c:pt idx="24">
                  <c:v>-9.5031000018934719E-3</c:v>
                </c:pt>
                <c:pt idx="25">
                  <c:v>-8.9301999978488311E-3</c:v>
                </c:pt>
                <c:pt idx="26">
                  <c:v>-9.9577000000863336E-3</c:v>
                </c:pt>
                <c:pt idx="27">
                  <c:v>-9.4081999995978549E-3</c:v>
                </c:pt>
                <c:pt idx="28">
                  <c:v>-9.812900003453251E-3</c:v>
                </c:pt>
                <c:pt idx="29">
                  <c:v>-1.0468699998455122E-2</c:v>
                </c:pt>
                <c:pt idx="30">
                  <c:v>-1.0423300002003089E-2</c:v>
                </c:pt>
                <c:pt idx="32">
                  <c:v>-1.0306600001058541E-2</c:v>
                </c:pt>
                <c:pt idx="33">
                  <c:v>-1.0175100003834814E-2</c:v>
                </c:pt>
                <c:pt idx="34">
                  <c:v>-1.0836599947651848E-2</c:v>
                </c:pt>
                <c:pt idx="35">
                  <c:v>-1.0635000006004702E-2</c:v>
                </c:pt>
                <c:pt idx="36">
                  <c:v>-9.6220999985234812E-3</c:v>
                </c:pt>
                <c:pt idx="37">
                  <c:v>-1.0352100005547982E-2</c:v>
                </c:pt>
                <c:pt idx="38">
                  <c:v>-1.0861200004001148E-2</c:v>
                </c:pt>
                <c:pt idx="39">
                  <c:v>-8.5596000062651001E-3</c:v>
                </c:pt>
                <c:pt idx="40">
                  <c:v>-1.0681400002795272E-2</c:v>
                </c:pt>
                <c:pt idx="41">
                  <c:v>-1.1026600004697684E-2</c:v>
                </c:pt>
                <c:pt idx="42">
                  <c:v>-9.815799945499748E-3</c:v>
                </c:pt>
                <c:pt idx="43">
                  <c:v>-1.2993399999686517E-2</c:v>
                </c:pt>
                <c:pt idx="50">
                  <c:v>-1.5319300000555813E-2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87-49FD-B12C-811B847523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  <c:pt idx="5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  <c:pt idx="5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  <c:pt idx="50">
                  <c:v>29273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  <c:pt idx="44">
                  <c:v>-1.1317191892885603E-2</c:v>
                </c:pt>
                <c:pt idx="45">
                  <c:v>-1.1299219448119402E-2</c:v>
                </c:pt>
                <c:pt idx="46">
                  <c:v>-1.1493699916172773E-2</c:v>
                </c:pt>
                <c:pt idx="47">
                  <c:v>-1.1375733214663342E-2</c:v>
                </c:pt>
                <c:pt idx="48">
                  <c:v>-1.1332881811540574E-2</c:v>
                </c:pt>
                <c:pt idx="49">
                  <c:v>-1.103492446418386E-2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87-49FD-B12C-811B847523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  <c:pt idx="5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  <c:pt idx="5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  <c:pt idx="50">
                  <c:v>29273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87-49FD-B12C-811B847523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  <c:pt idx="5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  <c:pt idx="5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  <c:pt idx="50">
                  <c:v>29273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87-49FD-B12C-811B847523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  <c:pt idx="50">
                  <c:v>29273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3.3103950931011872E-3</c:v>
                </c:pt>
                <c:pt idx="1">
                  <c:v>-2.7554833089532644E-3</c:v>
                </c:pt>
                <c:pt idx="2">
                  <c:v>-2.9218066169791872E-3</c:v>
                </c:pt>
                <c:pt idx="3">
                  <c:v>-2.9456411097181041E-3</c:v>
                </c:pt>
                <c:pt idx="4">
                  <c:v>-3.2736244554514666E-3</c:v>
                </c:pt>
                <c:pt idx="5">
                  <c:v>-3.2855417018209246E-3</c:v>
                </c:pt>
                <c:pt idx="6">
                  <c:v>-3.4637822562163063E-3</c:v>
                </c:pt>
                <c:pt idx="7">
                  <c:v>-3.4839897609297366E-3</c:v>
                </c:pt>
                <c:pt idx="8">
                  <c:v>-3.7762213675547225E-3</c:v>
                </c:pt>
                <c:pt idx="9">
                  <c:v>-3.7964288722681519E-3</c:v>
                </c:pt>
                <c:pt idx="10">
                  <c:v>-3.8000558602936394E-3</c:v>
                </c:pt>
                <c:pt idx="11">
                  <c:v>-3.9508349339246168E-3</c:v>
                </c:pt>
                <c:pt idx="12">
                  <c:v>-4.2871085380019498E-3</c:v>
                </c:pt>
                <c:pt idx="13">
                  <c:v>-4.315088159912852E-3</c:v>
                </c:pt>
                <c:pt idx="14">
                  <c:v>-4.6189779423340474E-3</c:v>
                </c:pt>
                <c:pt idx="15">
                  <c:v>-4.805767825646649E-3</c:v>
                </c:pt>
                <c:pt idx="16">
                  <c:v>-4.9840083800420307E-3</c:v>
                </c:pt>
                <c:pt idx="17">
                  <c:v>-4.992298638386003E-3</c:v>
                </c:pt>
                <c:pt idx="18">
                  <c:v>-5.1461865588959682E-3</c:v>
                </c:pt>
                <c:pt idx="19">
                  <c:v>-5.6290941074322934E-3</c:v>
                </c:pt>
                <c:pt idx="20">
                  <c:v>-5.985575216223055E-3</c:v>
                </c:pt>
                <c:pt idx="21">
                  <c:v>-6.0016375917645009E-3</c:v>
                </c:pt>
                <c:pt idx="22">
                  <c:v>-7.6638343897307316E-3</c:v>
                </c:pt>
                <c:pt idx="23">
                  <c:v>-9.1369096692251201E-3</c:v>
                </c:pt>
                <c:pt idx="24">
                  <c:v>-9.3275856111364585E-3</c:v>
                </c:pt>
                <c:pt idx="25">
                  <c:v>-9.3436479866779026E-3</c:v>
                </c:pt>
                <c:pt idx="26">
                  <c:v>-9.4861368019649086E-3</c:v>
                </c:pt>
                <c:pt idx="27">
                  <c:v>-9.64416985164686E-3</c:v>
                </c:pt>
                <c:pt idx="28">
                  <c:v>-9.8343276524117014E-3</c:v>
                </c:pt>
                <c:pt idx="29">
                  <c:v>-9.854017015978633E-3</c:v>
                </c:pt>
                <c:pt idx="30">
                  <c:v>-1.0012568206807081E-2</c:v>
                </c:pt>
                <c:pt idx="31">
                  <c:v>-1.0170342185915785E-2</c:v>
                </c:pt>
                <c:pt idx="32">
                  <c:v>-1.0174746385661019E-2</c:v>
                </c:pt>
                <c:pt idx="33">
                  <c:v>-1.0322416612413007E-2</c:v>
                </c:pt>
                <c:pt idx="34">
                  <c:v>-1.033018872961048E-2</c:v>
                </c:pt>
                <c:pt idx="35">
                  <c:v>-1.0342624117126437E-2</c:v>
                </c:pt>
                <c:pt idx="36">
                  <c:v>-1.0669571180566802E-2</c:v>
                </c:pt>
                <c:pt idx="37">
                  <c:v>-1.0825013524516263E-2</c:v>
                </c:pt>
                <c:pt idx="38">
                  <c:v>-1.0851438722987671E-2</c:v>
                </c:pt>
                <c:pt idx="39">
                  <c:v>-1.0863874110503628E-2</c:v>
                </c:pt>
                <c:pt idx="40">
                  <c:v>-1.1018280172160092E-2</c:v>
                </c:pt>
                <c:pt idx="41">
                  <c:v>-1.1314656907957063E-2</c:v>
                </c:pt>
                <c:pt idx="42">
                  <c:v>-1.1528131060314323E-2</c:v>
                </c:pt>
                <c:pt idx="43">
                  <c:v>-1.1702226485537719E-2</c:v>
                </c:pt>
                <c:pt idx="44">
                  <c:v>-1.1494451885791941E-2</c:v>
                </c:pt>
                <c:pt idx="45">
                  <c:v>-1.1494710956365188E-2</c:v>
                </c:pt>
                <c:pt idx="46">
                  <c:v>-1.1499115156110424E-2</c:v>
                </c:pt>
                <c:pt idx="47">
                  <c:v>-1.1499374226683673E-2</c:v>
                </c:pt>
                <c:pt idx="48">
                  <c:v>-1.1505332849868401E-2</c:v>
                </c:pt>
                <c:pt idx="49">
                  <c:v>-1.1505591920441651E-2</c:v>
                </c:pt>
                <c:pt idx="50">
                  <c:v>-1.1857150688340682E-2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87-49FD-B12C-811B84752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082744"/>
        <c:axId val="1"/>
      </c:scatterChart>
      <c:valAx>
        <c:axId val="644082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95876288659794"/>
              <c:y val="0.8348936444294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60220923304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082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556701030927835E-2"/>
          <c:y val="0.91900584512825467"/>
          <c:w val="0.97319587628865978"/>
          <c:h val="6.2305524692849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9525</xdr:rowOff>
    </xdr:from>
    <xdr:to>
      <xdr:col>17</xdr:col>
      <xdr:colOff>323850</xdr:colOff>
      <xdr:row>18</xdr:row>
      <xdr:rowOff>28575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C12312E-416A-73FD-7A48-807628B89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28575</xdr:rowOff>
    </xdr:from>
    <xdr:to>
      <xdr:col>27</xdr:col>
      <xdr:colOff>171450</xdr:colOff>
      <xdr:row>18</xdr:row>
      <xdr:rowOff>57150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013F36B7-BB47-CEBB-E83E-39D314E69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64"/>
  <sheetViews>
    <sheetView tabSelected="1" workbookViewId="0">
      <pane xSplit="14" ySplit="22" topLeftCell="O57" activePane="bottomRight" state="frozen"/>
      <selection pane="topRight" activeCell="O1" sqref="O1"/>
      <selection pane="bottomLeft" activeCell="A23" sqref="A23"/>
      <selection pane="bottomRight" activeCell="A57" sqref="A5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58</v>
      </c>
    </row>
    <row r="2" spans="1:6">
      <c r="A2" t="s">
        <v>25</v>
      </c>
      <c r="B2" s="12" t="s">
        <v>57</v>
      </c>
    </row>
    <row r="4" spans="1:6" ht="14.25" thickTop="1" thickBot="1">
      <c r="A4" s="7" t="s">
        <v>1</v>
      </c>
      <c r="C4" s="3">
        <v>26977.445</v>
      </c>
      <c r="D4" s="4">
        <v>1.1278041000000001</v>
      </c>
    </row>
    <row r="5" spans="1:6" ht="13.5" thickTop="1">
      <c r="A5" s="16" t="s">
        <v>61</v>
      </c>
      <c r="B5" s="17"/>
      <c r="C5" s="18">
        <v>-9.5</v>
      </c>
      <c r="D5" s="17" t="s">
        <v>62</v>
      </c>
    </row>
    <row r="6" spans="1:6">
      <c r="A6" s="7" t="s">
        <v>2</v>
      </c>
    </row>
    <row r="7" spans="1:6">
      <c r="A7" t="s">
        <v>3</v>
      </c>
      <c r="C7">
        <f>+C4</f>
        <v>26977.445</v>
      </c>
      <c r="F7" s="57" t="s">
        <v>90</v>
      </c>
    </row>
    <row r="8" spans="1:6">
      <c r="A8" t="s">
        <v>4</v>
      </c>
      <c r="C8">
        <f>+D4</f>
        <v>1.1278041000000001</v>
      </c>
      <c r="F8" s="58" t="s">
        <v>89</v>
      </c>
    </row>
    <row r="9" spans="1:6">
      <c r="A9" s="31" t="s">
        <v>66</v>
      </c>
      <c r="B9" s="32">
        <v>44</v>
      </c>
      <c r="C9" s="20" t="str">
        <f>"F"&amp;B9</f>
        <v>F44</v>
      </c>
      <c r="D9" s="21" t="str">
        <f>"G"&amp;B9</f>
        <v>G44</v>
      </c>
      <c r="F9" s="59"/>
    </row>
    <row r="10" spans="1:6" ht="13.5" thickBot="1">
      <c r="A10" s="17"/>
      <c r="B10" s="17"/>
      <c r="C10" s="6" t="s">
        <v>21</v>
      </c>
      <c r="D10" s="6" t="s">
        <v>22</v>
      </c>
      <c r="E10" s="17"/>
    </row>
    <row r="11" spans="1:6">
      <c r="A11" s="17" t="s">
        <v>17</v>
      </c>
      <c r="B11" s="17"/>
      <c r="C11" s="19">
        <f ca="1">INTERCEPT(INDIRECT($D$9):G990,INDIRECT($C$9):F990)</f>
        <v>3.3103950931011872E-3</v>
      </c>
      <c r="D11" s="5"/>
      <c r="E11" s="17"/>
    </row>
    <row r="12" spans="1:6">
      <c r="A12" s="17" t="s">
        <v>18</v>
      </c>
      <c r="B12" s="17"/>
      <c r="C12" s="19">
        <f ca="1">SLOPE(INDIRECT($D$9):G990,INDIRECT($C$9):F990)</f>
        <v>-5.1814114649820205E-7</v>
      </c>
      <c r="D12" s="5"/>
      <c r="E12" s="17"/>
    </row>
    <row r="13" spans="1:6">
      <c r="A13" s="17" t="s">
        <v>20</v>
      </c>
      <c r="B13" s="17"/>
      <c r="C13" s="5" t="s">
        <v>15</v>
      </c>
    </row>
    <row r="14" spans="1:6">
      <c r="A14" s="17"/>
      <c r="B14" s="17"/>
      <c r="C14" s="17"/>
    </row>
    <row r="15" spans="1:6">
      <c r="A15" s="22" t="s">
        <v>19</v>
      </c>
      <c r="B15" s="17"/>
      <c r="C15" s="23">
        <f ca="1">(C7+C11)+(C8+C12)*INT(MAX(F21:F3531))</f>
        <v>59991.642562149318</v>
      </c>
      <c r="E15" s="24" t="s">
        <v>67</v>
      </c>
      <c r="F15" s="18">
        <v>1</v>
      </c>
    </row>
    <row r="16" spans="1:6">
      <c r="A16" s="26" t="s">
        <v>5</v>
      </c>
      <c r="B16" s="17"/>
      <c r="C16" s="27">
        <f ca="1">+C8+C12</f>
        <v>1.1278035818588537</v>
      </c>
      <c r="E16" s="24" t="s">
        <v>63</v>
      </c>
      <c r="F16" s="25">
        <f ca="1">NOW()+15018.5+$C$5/24</f>
        <v>60335.745035763888</v>
      </c>
    </row>
    <row r="17" spans="1:33" ht="13.5" thickBot="1">
      <c r="A17" s="24" t="s">
        <v>56</v>
      </c>
      <c r="B17" s="17"/>
      <c r="C17" s="17">
        <f>COUNT(C21:C2189)</f>
        <v>51</v>
      </c>
      <c r="E17" s="24" t="s">
        <v>68</v>
      </c>
      <c r="F17" s="25">
        <f ca="1">ROUND(2*(F16-$C$7)/$C$8,0)/2+F15</f>
        <v>29579</v>
      </c>
    </row>
    <row r="18" spans="1:33" ht="14.25" thickTop="1" thickBot="1">
      <c r="A18" s="26" t="s">
        <v>6</v>
      </c>
      <c r="B18" s="17"/>
      <c r="C18" s="29">
        <f ca="1">+C15</f>
        <v>59991.642562149318</v>
      </c>
      <c r="D18" s="30">
        <f ca="1">+C16</f>
        <v>1.1278035818588537</v>
      </c>
      <c r="E18" s="24" t="s">
        <v>64</v>
      </c>
      <c r="F18" s="21">
        <f ca="1">ROUND(2*(F16-$C$15)/$C$16,0)/2+F15</f>
        <v>306</v>
      </c>
    </row>
    <row r="19" spans="1:33" ht="13.5" thickTop="1">
      <c r="E19" s="24" t="s">
        <v>65</v>
      </c>
      <c r="F19" s="28">
        <f ca="1">+$C$15+$C$16*F18-15018.5-$C$5/24</f>
        <v>45318.646291531462</v>
      </c>
    </row>
    <row r="20" spans="1:33" ht="13.5" thickBot="1">
      <c r="A20" s="6" t="s">
        <v>7</v>
      </c>
      <c r="B20" s="6" t="s">
        <v>8</v>
      </c>
      <c r="C20" s="62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78</v>
      </c>
      <c r="I20" s="9" t="s">
        <v>79</v>
      </c>
      <c r="J20" s="9" t="s">
        <v>80</v>
      </c>
      <c r="K20" s="9" t="s">
        <v>81</v>
      </c>
      <c r="L20" s="9" t="s">
        <v>91</v>
      </c>
      <c r="M20" s="9" t="s">
        <v>82</v>
      </c>
      <c r="N20" s="9" t="s">
        <v>83</v>
      </c>
      <c r="O20" s="9" t="s">
        <v>24</v>
      </c>
      <c r="P20" s="8" t="s">
        <v>23</v>
      </c>
      <c r="Q20" s="6" t="s">
        <v>16</v>
      </c>
    </row>
    <row r="21" spans="1:33" ht="12.75" customHeight="1">
      <c r="A21" t="s">
        <v>13</v>
      </c>
      <c r="B21" s="5"/>
      <c r="C21" s="10">
        <v>26977.445</v>
      </c>
      <c r="D21" s="10" t="s">
        <v>15</v>
      </c>
      <c r="E21">
        <f t="shared" ref="E21:E60" si="0">+(C21-C$7)/C$8</f>
        <v>0</v>
      </c>
      <c r="F21">
        <f t="shared" ref="F21:F62" si="1">ROUND(2*E21,0)/2</f>
        <v>0</v>
      </c>
      <c r="G21">
        <f t="shared" ref="G21:G60" si="2">+C21-(C$7+F21*C$8)</f>
        <v>0</v>
      </c>
      <c r="H21">
        <f>+G21</f>
        <v>0</v>
      </c>
      <c r="O21">
        <f t="shared" ref="O21:O60" ca="1" si="3">+C$11+C$12*F21</f>
        <v>3.3103950931011872E-3</v>
      </c>
      <c r="Q21" s="2">
        <f t="shared" ref="Q21:Q60" si="4">+C21-15018.5</f>
        <v>11958.945</v>
      </c>
    </row>
    <row r="22" spans="1:33" ht="12.75" customHeight="1">
      <c r="A22" t="s">
        <v>27</v>
      </c>
      <c r="B22" s="5"/>
      <c r="C22" s="11">
        <v>40180.642</v>
      </c>
      <c r="D22" s="10"/>
      <c r="E22">
        <f t="shared" si="0"/>
        <v>11706.995035751332</v>
      </c>
      <c r="F22">
        <f t="shared" si="1"/>
        <v>11707</v>
      </c>
      <c r="G22">
        <f t="shared" si="2"/>
        <v>-5.5987000014283694E-3</v>
      </c>
      <c r="I22">
        <f t="shared" ref="I22:I34" si="5">+G22</f>
        <v>-5.5987000014283694E-3</v>
      </c>
      <c r="O22">
        <f t="shared" ca="1" si="3"/>
        <v>-2.7554833089532644E-3</v>
      </c>
      <c r="Q22" s="2">
        <f t="shared" si="4"/>
        <v>25162.142</v>
      </c>
      <c r="AB22">
        <v>7</v>
      </c>
      <c r="AD22" t="s">
        <v>26</v>
      </c>
      <c r="AG22" t="s">
        <v>28</v>
      </c>
    </row>
    <row r="23" spans="1:33" ht="12.75" customHeight="1">
      <c r="A23" t="s">
        <v>29</v>
      </c>
      <c r="B23" s="5"/>
      <c r="C23" s="11">
        <v>40542.663999999997</v>
      </c>
      <c r="D23" s="10"/>
      <c r="E23">
        <f t="shared" si="0"/>
        <v>12027.992272771482</v>
      </c>
      <c r="F23">
        <f t="shared" si="1"/>
        <v>12028</v>
      </c>
      <c r="G23">
        <f t="shared" si="2"/>
        <v>-8.71480000205338E-3</v>
      </c>
      <c r="I23">
        <f t="shared" si="5"/>
        <v>-8.71480000205338E-3</v>
      </c>
      <c r="O23">
        <f t="shared" ca="1" si="3"/>
        <v>-2.9218066169791872E-3</v>
      </c>
      <c r="Q23" s="2">
        <f t="shared" si="4"/>
        <v>25524.163999999997</v>
      </c>
      <c r="AB23">
        <v>12</v>
      </c>
      <c r="AD23" t="s">
        <v>26</v>
      </c>
      <c r="AG23" t="s">
        <v>28</v>
      </c>
    </row>
    <row r="24" spans="1:33" ht="12.75" customHeight="1">
      <c r="A24" t="s">
        <v>30</v>
      </c>
      <c r="B24" s="5"/>
      <c r="C24" s="11">
        <v>40594.548999999999</v>
      </c>
      <c r="D24" s="10"/>
      <c r="E24">
        <f t="shared" si="0"/>
        <v>12073.997602952497</v>
      </c>
      <c r="F24">
        <f t="shared" si="1"/>
        <v>12074</v>
      </c>
      <c r="G24">
        <f t="shared" si="2"/>
        <v>-2.7034000013372861E-3</v>
      </c>
      <c r="I24">
        <f t="shared" si="5"/>
        <v>-2.7034000013372861E-3</v>
      </c>
      <c r="O24">
        <f t="shared" ca="1" si="3"/>
        <v>-2.9456411097181041E-3</v>
      </c>
      <c r="Q24" s="2">
        <f t="shared" si="4"/>
        <v>25576.048999999999</v>
      </c>
      <c r="AB24">
        <v>8</v>
      </c>
      <c r="AD24" t="s">
        <v>26</v>
      </c>
      <c r="AG24" t="s">
        <v>28</v>
      </c>
    </row>
    <row r="25" spans="1:33" ht="12.75" customHeight="1">
      <c r="A25" t="s">
        <v>31</v>
      </c>
      <c r="B25" s="5"/>
      <c r="C25" s="11">
        <v>41308.442999999999</v>
      </c>
      <c r="D25" s="10"/>
      <c r="E25">
        <f t="shared" si="0"/>
        <v>12706.992287047013</v>
      </c>
      <c r="F25">
        <f t="shared" si="1"/>
        <v>12707</v>
      </c>
      <c r="G25">
        <f t="shared" si="2"/>
        <v>-8.6987000031513162E-3</v>
      </c>
      <c r="I25">
        <f t="shared" si="5"/>
        <v>-8.6987000031513162E-3</v>
      </c>
      <c r="O25">
        <f t="shared" ca="1" si="3"/>
        <v>-3.2736244554514666E-3</v>
      </c>
      <c r="Q25" s="2">
        <f t="shared" si="4"/>
        <v>26289.942999999999</v>
      </c>
      <c r="AB25">
        <v>11</v>
      </c>
      <c r="AD25" t="s">
        <v>26</v>
      </c>
      <c r="AG25" t="s">
        <v>28</v>
      </c>
    </row>
    <row r="26" spans="1:33" ht="12.75" customHeight="1">
      <c r="A26" t="s">
        <v>31</v>
      </c>
      <c r="B26" s="5"/>
      <c r="C26" s="11">
        <v>41334.394999999997</v>
      </c>
      <c r="D26" s="10"/>
      <c r="E26">
        <f t="shared" si="0"/>
        <v>12730.003375586235</v>
      </c>
      <c r="F26">
        <f t="shared" si="1"/>
        <v>12730</v>
      </c>
      <c r="G26">
        <f t="shared" si="2"/>
        <v>3.8069999936851673E-3</v>
      </c>
      <c r="I26">
        <f t="shared" si="5"/>
        <v>3.8069999936851673E-3</v>
      </c>
      <c r="O26">
        <f t="shared" ca="1" si="3"/>
        <v>-3.2855417018209246E-3</v>
      </c>
      <c r="Q26" s="2">
        <f t="shared" si="4"/>
        <v>26315.894999999997</v>
      </c>
      <c r="AA26" t="s">
        <v>32</v>
      </c>
      <c r="AB26">
        <v>17</v>
      </c>
      <c r="AD26" t="s">
        <v>26</v>
      </c>
      <c r="AG26" t="s">
        <v>28</v>
      </c>
    </row>
    <row r="27" spans="1:33" ht="12.75" customHeight="1">
      <c r="A27" t="s">
        <v>34</v>
      </c>
      <c r="B27" s="5"/>
      <c r="C27" s="11">
        <v>41722.341</v>
      </c>
      <c r="D27" s="10" t="s">
        <v>33</v>
      </c>
      <c r="E27">
        <f t="shared" si="0"/>
        <v>13073.986874138867</v>
      </c>
      <c r="F27">
        <f t="shared" si="1"/>
        <v>13074</v>
      </c>
      <c r="G27">
        <f t="shared" si="2"/>
        <v>-1.4803400001255795E-2</v>
      </c>
      <c r="I27">
        <f t="shared" si="5"/>
        <v>-1.4803400001255795E-2</v>
      </c>
      <c r="O27">
        <f t="shared" ca="1" si="3"/>
        <v>-3.4637822562163063E-3</v>
      </c>
      <c r="Q27" s="2">
        <f t="shared" si="4"/>
        <v>26703.841</v>
      </c>
      <c r="AA27" t="s">
        <v>32</v>
      </c>
      <c r="AB27">
        <v>6</v>
      </c>
      <c r="AD27" t="s">
        <v>26</v>
      </c>
      <c r="AG27" t="s">
        <v>28</v>
      </c>
    </row>
    <row r="28" spans="1:33" ht="12.75" customHeight="1">
      <c r="A28" t="s">
        <v>34</v>
      </c>
      <c r="B28" s="5"/>
      <c r="C28" s="11">
        <v>41766.341999999997</v>
      </c>
      <c r="D28" s="10"/>
      <c r="E28">
        <f t="shared" si="0"/>
        <v>13113.001628562972</v>
      </c>
      <c r="F28">
        <f t="shared" si="1"/>
        <v>13113</v>
      </c>
      <c r="G28">
        <f t="shared" si="2"/>
        <v>1.8366999938734807E-3</v>
      </c>
      <c r="I28">
        <f t="shared" si="5"/>
        <v>1.8366999938734807E-3</v>
      </c>
      <c r="O28">
        <f t="shared" ca="1" si="3"/>
        <v>-3.4839897609297366E-3</v>
      </c>
      <c r="Q28" s="2">
        <f t="shared" si="4"/>
        <v>26747.841999999997</v>
      </c>
      <c r="AA28" t="s">
        <v>32</v>
      </c>
      <c r="AB28">
        <v>7</v>
      </c>
      <c r="AD28" t="s">
        <v>26</v>
      </c>
      <c r="AG28" t="s">
        <v>28</v>
      </c>
    </row>
    <row r="29" spans="1:33" ht="12.75" customHeight="1">
      <c r="A29" t="s">
        <v>35</v>
      </c>
      <c r="B29" s="5"/>
      <c r="C29" s="11">
        <v>42402.415999999997</v>
      </c>
      <c r="D29" s="10"/>
      <c r="E29">
        <f t="shared" si="0"/>
        <v>13676.994967477061</v>
      </c>
      <c r="F29">
        <f t="shared" si="1"/>
        <v>13677</v>
      </c>
      <c r="G29">
        <f t="shared" si="2"/>
        <v>-5.6757000056677498E-3</v>
      </c>
      <c r="I29">
        <f t="shared" si="5"/>
        <v>-5.6757000056677498E-3</v>
      </c>
      <c r="O29">
        <f t="shared" ca="1" si="3"/>
        <v>-3.7762213675547225E-3</v>
      </c>
      <c r="Q29" s="2">
        <f t="shared" si="4"/>
        <v>27383.915999999997</v>
      </c>
      <c r="AA29" t="s">
        <v>32</v>
      </c>
      <c r="AB29">
        <v>10</v>
      </c>
      <c r="AD29" t="s">
        <v>26</v>
      </c>
      <c r="AG29" t="s">
        <v>28</v>
      </c>
    </row>
    <row r="30" spans="1:33" ht="12.75" customHeight="1">
      <c r="A30" t="s">
        <v>36</v>
      </c>
      <c r="B30" s="5"/>
      <c r="C30" s="11">
        <v>42446.421000000002</v>
      </c>
      <c r="D30" s="10"/>
      <c r="E30">
        <f t="shared" si="0"/>
        <v>13716.013268616422</v>
      </c>
      <c r="F30">
        <f t="shared" si="1"/>
        <v>13716</v>
      </c>
      <c r="G30">
        <f t="shared" si="2"/>
        <v>1.4964400004828349E-2</v>
      </c>
      <c r="I30">
        <f t="shared" si="5"/>
        <v>1.4964400004828349E-2</v>
      </c>
      <c r="O30">
        <f t="shared" ca="1" si="3"/>
        <v>-3.7964288722681519E-3</v>
      </c>
      <c r="Q30" s="2">
        <f t="shared" si="4"/>
        <v>27427.921000000002</v>
      </c>
      <c r="AA30" t="s">
        <v>32</v>
      </c>
      <c r="AB30">
        <v>7</v>
      </c>
      <c r="AD30" t="s">
        <v>26</v>
      </c>
      <c r="AG30" t="s">
        <v>28</v>
      </c>
    </row>
    <row r="31" spans="1:33" ht="12.75" customHeight="1">
      <c r="A31" t="s">
        <v>36</v>
      </c>
      <c r="B31" s="5"/>
      <c r="C31" s="11">
        <v>42454.315999999999</v>
      </c>
      <c r="D31" s="10" t="s">
        <v>33</v>
      </c>
      <c r="E31">
        <f t="shared" si="0"/>
        <v>13723.013597840261</v>
      </c>
      <c r="F31">
        <f t="shared" si="1"/>
        <v>13723</v>
      </c>
      <c r="G31">
        <f t="shared" si="2"/>
        <v>1.5335700001742225E-2</v>
      </c>
      <c r="I31">
        <f t="shared" si="5"/>
        <v>1.5335700001742225E-2</v>
      </c>
      <c r="O31">
        <f t="shared" ca="1" si="3"/>
        <v>-3.8000558602936394E-3</v>
      </c>
      <c r="Q31" s="2">
        <f t="shared" si="4"/>
        <v>27435.815999999999</v>
      </c>
      <c r="AA31" t="s">
        <v>32</v>
      </c>
      <c r="AB31">
        <v>6</v>
      </c>
      <c r="AD31" t="s">
        <v>26</v>
      </c>
      <c r="AG31" t="s">
        <v>28</v>
      </c>
    </row>
    <row r="32" spans="1:33" ht="12.75" customHeight="1">
      <c r="A32" t="s">
        <v>38</v>
      </c>
      <c r="B32" s="5"/>
      <c r="C32" s="11">
        <v>42782.476000000002</v>
      </c>
      <c r="D32" s="10"/>
      <c r="E32">
        <f t="shared" si="0"/>
        <v>14013.986116915165</v>
      </c>
      <c r="F32">
        <f t="shared" si="1"/>
        <v>14014</v>
      </c>
      <c r="G32">
        <f t="shared" si="2"/>
        <v>-1.5657399999327026E-2</v>
      </c>
      <c r="I32">
        <f t="shared" si="5"/>
        <v>-1.5657399999327026E-2</v>
      </c>
      <c r="O32">
        <f t="shared" ca="1" si="3"/>
        <v>-3.9508349339246168E-3</v>
      </c>
      <c r="Q32" s="2">
        <f t="shared" si="4"/>
        <v>27763.976000000002</v>
      </c>
      <c r="AA32" t="s">
        <v>32</v>
      </c>
      <c r="AB32">
        <v>9</v>
      </c>
      <c r="AD32" t="s">
        <v>37</v>
      </c>
      <c r="AG32" t="s">
        <v>28</v>
      </c>
    </row>
    <row r="33" spans="1:33" ht="12.75" customHeight="1">
      <c r="A33" t="s">
        <v>39</v>
      </c>
      <c r="B33" s="5"/>
      <c r="C33" s="11">
        <v>43514.436999999998</v>
      </c>
      <c r="D33" s="10"/>
      <c r="E33">
        <f t="shared" si="0"/>
        <v>14663.000427113182</v>
      </c>
      <c r="F33">
        <f t="shared" si="1"/>
        <v>14663</v>
      </c>
      <c r="G33">
        <f t="shared" si="2"/>
        <v>4.8169999354286119E-4</v>
      </c>
      <c r="I33">
        <f t="shared" si="5"/>
        <v>4.8169999354286119E-4</v>
      </c>
      <c r="O33">
        <f t="shared" ca="1" si="3"/>
        <v>-4.2871085380019498E-3</v>
      </c>
      <c r="Q33" s="2">
        <f t="shared" si="4"/>
        <v>28495.936999999998</v>
      </c>
      <c r="AA33" t="s">
        <v>32</v>
      </c>
      <c r="AB33">
        <v>9</v>
      </c>
      <c r="AD33" t="s">
        <v>37</v>
      </c>
      <c r="AG33" t="s">
        <v>28</v>
      </c>
    </row>
    <row r="34" spans="1:33" ht="12.75" customHeight="1">
      <c r="A34" t="s">
        <v>40</v>
      </c>
      <c r="B34" s="5"/>
      <c r="C34" s="11">
        <v>43575.332999999999</v>
      </c>
      <c r="D34" s="10"/>
      <c r="E34">
        <f t="shared" si="0"/>
        <v>14716.995620072668</v>
      </c>
      <c r="F34">
        <f t="shared" si="1"/>
        <v>14717</v>
      </c>
      <c r="G34">
        <f t="shared" si="2"/>
        <v>-4.9397000038879924E-3</v>
      </c>
      <c r="I34">
        <f t="shared" si="5"/>
        <v>-4.9397000038879924E-3</v>
      </c>
      <c r="O34">
        <f t="shared" ca="1" si="3"/>
        <v>-4.315088159912852E-3</v>
      </c>
      <c r="Q34" s="2">
        <f t="shared" si="4"/>
        <v>28556.832999999999</v>
      </c>
      <c r="AA34" t="s">
        <v>32</v>
      </c>
      <c r="AB34">
        <v>8</v>
      </c>
      <c r="AD34" t="s">
        <v>37</v>
      </c>
      <c r="AG34" t="s">
        <v>28</v>
      </c>
    </row>
    <row r="35" spans="1:33" ht="12.75" customHeight="1">
      <c r="A35" t="s">
        <v>42</v>
      </c>
      <c r="B35" s="5" t="s">
        <v>55</v>
      </c>
      <c r="C35" s="11">
        <v>44236.789199999999</v>
      </c>
      <c r="D35" s="10"/>
      <c r="E35">
        <f t="shared" si="0"/>
        <v>15303.494817938681</v>
      </c>
      <c r="F35">
        <f t="shared" si="1"/>
        <v>15303.5</v>
      </c>
      <c r="G35">
        <f t="shared" si="2"/>
        <v>-5.8443500020075589E-3</v>
      </c>
      <c r="J35">
        <f>+G35</f>
        <v>-5.8443500020075589E-3</v>
      </c>
      <c r="O35">
        <f t="shared" ca="1" si="3"/>
        <v>-4.6189779423340474E-3</v>
      </c>
      <c r="Q35" s="2">
        <f t="shared" si="4"/>
        <v>29218.289199999999</v>
      </c>
      <c r="AA35" t="s">
        <v>41</v>
      </c>
      <c r="AG35" t="s">
        <v>43</v>
      </c>
    </row>
    <row r="36" spans="1:33" ht="12.75" customHeight="1">
      <c r="A36" t="s">
        <v>44</v>
      </c>
      <c r="B36" s="5"/>
      <c r="C36" s="11">
        <v>44643.368000000002</v>
      </c>
      <c r="D36" s="10"/>
      <c r="E36">
        <f t="shared" si="0"/>
        <v>15663.999625466871</v>
      </c>
      <c r="F36">
        <f t="shared" si="1"/>
        <v>15664</v>
      </c>
      <c r="G36">
        <f t="shared" si="2"/>
        <v>-4.2240000038873404E-4</v>
      </c>
      <c r="I36">
        <f t="shared" ref="I36:I43" si="6">+G36</f>
        <v>-4.2240000038873404E-4</v>
      </c>
      <c r="O36">
        <f t="shared" ca="1" si="3"/>
        <v>-4.805767825646649E-3</v>
      </c>
      <c r="Q36" s="2">
        <f t="shared" si="4"/>
        <v>29624.868000000002</v>
      </c>
      <c r="AA36" t="s">
        <v>32</v>
      </c>
      <c r="AB36">
        <v>9</v>
      </c>
      <c r="AD36" t="s">
        <v>37</v>
      </c>
      <c r="AG36" t="s">
        <v>28</v>
      </c>
    </row>
    <row r="37" spans="1:33" ht="12.75" customHeight="1">
      <c r="A37" t="s">
        <v>47</v>
      </c>
      <c r="B37" s="5"/>
      <c r="C37" s="11">
        <v>45031.324000000001</v>
      </c>
      <c r="D37" s="10"/>
      <c r="E37">
        <f t="shared" si="0"/>
        <v>16007.991990807623</v>
      </c>
      <c r="F37">
        <f t="shared" si="1"/>
        <v>16008</v>
      </c>
      <c r="G37">
        <f t="shared" si="2"/>
        <v>-9.0328000005683862E-3</v>
      </c>
      <c r="I37">
        <f t="shared" si="6"/>
        <v>-9.0328000005683862E-3</v>
      </c>
      <c r="O37">
        <f t="shared" ca="1" si="3"/>
        <v>-4.9840083800420307E-3</v>
      </c>
      <c r="Q37" s="2">
        <f t="shared" si="4"/>
        <v>30012.824000000001</v>
      </c>
      <c r="AA37" t="s">
        <v>32</v>
      </c>
      <c r="AB37">
        <v>7</v>
      </c>
      <c r="AD37" t="s">
        <v>45</v>
      </c>
      <c r="AE37" t="s">
        <v>46</v>
      </c>
      <c r="AG37" t="s">
        <v>28</v>
      </c>
    </row>
    <row r="38" spans="1:33" ht="12.75" customHeight="1">
      <c r="A38" t="s">
        <v>47</v>
      </c>
      <c r="B38" s="5"/>
      <c r="C38" s="11">
        <v>45049.37</v>
      </c>
      <c r="D38" s="10"/>
      <c r="E38">
        <f t="shared" si="0"/>
        <v>16023.99299665607</v>
      </c>
      <c r="F38">
        <f t="shared" si="1"/>
        <v>16024</v>
      </c>
      <c r="G38">
        <f t="shared" si="2"/>
        <v>-7.8983999992487952E-3</v>
      </c>
      <c r="I38">
        <f t="shared" si="6"/>
        <v>-7.8983999992487952E-3</v>
      </c>
      <c r="O38">
        <f t="shared" ca="1" si="3"/>
        <v>-4.992298638386003E-3</v>
      </c>
      <c r="Q38" s="2">
        <f t="shared" si="4"/>
        <v>30030.870000000003</v>
      </c>
      <c r="AA38" t="s">
        <v>32</v>
      </c>
      <c r="AB38">
        <v>6</v>
      </c>
      <c r="AD38" t="s">
        <v>45</v>
      </c>
      <c r="AE38" t="s">
        <v>46</v>
      </c>
      <c r="AG38" t="s">
        <v>28</v>
      </c>
    </row>
    <row r="39" spans="1:33" ht="12.75" customHeight="1">
      <c r="A39" t="s">
        <v>48</v>
      </c>
      <c r="B39" s="5"/>
      <c r="C39" s="11">
        <v>45384.330999999998</v>
      </c>
      <c r="D39" s="10"/>
      <c r="E39">
        <f t="shared" si="0"/>
        <v>16320.99581833405</v>
      </c>
      <c r="F39">
        <f t="shared" si="1"/>
        <v>16321</v>
      </c>
      <c r="G39">
        <f t="shared" si="2"/>
        <v>-4.7161000038613565E-3</v>
      </c>
      <c r="I39">
        <f t="shared" si="6"/>
        <v>-4.7161000038613565E-3</v>
      </c>
      <c r="O39">
        <f t="shared" ca="1" si="3"/>
        <v>-5.1461865588959682E-3</v>
      </c>
      <c r="Q39" s="2">
        <f t="shared" si="4"/>
        <v>30365.830999999998</v>
      </c>
      <c r="AA39" t="s">
        <v>32</v>
      </c>
      <c r="AB39">
        <v>11</v>
      </c>
      <c r="AD39" t="s">
        <v>37</v>
      </c>
      <c r="AG39" t="s">
        <v>28</v>
      </c>
    </row>
    <row r="40" spans="1:33" ht="12.75" customHeight="1">
      <c r="A40" t="s">
        <v>49</v>
      </c>
      <c r="B40" s="5"/>
      <c r="C40" s="11">
        <v>46435.455000000002</v>
      </c>
      <c r="D40" s="10"/>
      <c r="E40">
        <f t="shared" si="0"/>
        <v>17253.005198331874</v>
      </c>
      <c r="F40">
        <f t="shared" si="1"/>
        <v>17253</v>
      </c>
      <c r="G40">
        <f t="shared" si="2"/>
        <v>5.86269999621436E-3</v>
      </c>
      <c r="I40">
        <f t="shared" si="6"/>
        <v>5.86269999621436E-3</v>
      </c>
      <c r="O40">
        <f t="shared" ca="1" si="3"/>
        <v>-5.6290941074322934E-3</v>
      </c>
      <c r="Q40" s="2">
        <f t="shared" si="4"/>
        <v>31416.955000000002</v>
      </c>
      <c r="AA40" t="s">
        <v>32</v>
      </c>
      <c r="AB40">
        <v>9</v>
      </c>
      <c r="AD40" t="s">
        <v>37</v>
      </c>
      <c r="AG40" t="s">
        <v>28</v>
      </c>
    </row>
    <row r="41" spans="1:33" ht="12.75" customHeight="1">
      <c r="A41" t="s">
        <v>50</v>
      </c>
      <c r="B41" s="5"/>
      <c r="C41" s="11">
        <v>47211.373</v>
      </c>
      <c r="D41" s="10"/>
      <c r="E41">
        <f t="shared" si="0"/>
        <v>17940.995249086252</v>
      </c>
      <c r="F41">
        <f t="shared" si="1"/>
        <v>17941</v>
      </c>
      <c r="G41">
        <f t="shared" si="2"/>
        <v>-5.3581000029225834E-3</v>
      </c>
      <c r="I41">
        <f t="shared" si="6"/>
        <v>-5.3581000029225834E-3</v>
      </c>
      <c r="O41">
        <f t="shared" ca="1" si="3"/>
        <v>-5.985575216223055E-3</v>
      </c>
      <c r="Q41" s="2">
        <f t="shared" si="4"/>
        <v>32192.873</v>
      </c>
      <c r="AA41" t="s">
        <v>32</v>
      </c>
      <c r="AB41">
        <v>8</v>
      </c>
      <c r="AD41" t="s">
        <v>37</v>
      </c>
      <c r="AG41" t="s">
        <v>28</v>
      </c>
    </row>
    <row r="42" spans="1:33" ht="12.75" customHeight="1">
      <c r="A42" s="33" t="s">
        <v>51</v>
      </c>
      <c r="B42" s="37"/>
      <c r="C42" s="34">
        <v>47246.334999999999</v>
      </c>
      <c r="D42" s="35"/>
      <c r="E42" s="33">
        <f t="shared" si="0"/>
        <v>17971.99531372514</v>
      </c>
      <c r="F42">
        <f t="shared" si="1"/>
        <v>17972</v>
      </c>
      <c r="G42">
        <f t="shared" si="2"/>
        <v>-5.2852000007987954E-3</v>
      </c>
      <c r="I42">
        <f t="shared" si="6"/>
        <v>-5.2852000007987954E-3</v>
      </c>
      <c r="O42">
        <f t="shared" ca="1" si="3"/>
        <v>-6.0016375917645009E-3</v>
      </c>
      <c r="Q42" s="2">
        <f t="shared" si="4"/>
        <v>32227.834999999999</v>
      </c>
      <c r="AA42" t="s">
        <v>32</v>
      </c>
      <c r="AB42">
        <v>6</v>
      </c>
      <c r="AD42" t="s">
        <v>45</v>
      </c>
      <c r="AE42" t="s">
        <v>46</v>
      </c>
      <c r="AG42" t="s">
        <v>28</v>
      </c>
    </row>
    <row r="43" spans="1:33" ht="12.75" customHeight="1">
      <c r="A43" s="33" t="s">
        <v>54</v>
      </c>
      <c r="B43" s="37"/>
      <c r="C43" s="34">
        <v>50864.322999999997</v>
      </c>
      <c r="D43" s="35">
        <v>4.0000000000000001E-3</v>
      </c>
      <c r="E43" s="33">
        <f t="shared" si="0"/>
        <v>21179.988616817402</v>
      </c>
      <c r="F43">
        <f t="shared" si="1"/>
        <v>21180</v>
      </c>
      <c r="G43">
        <f t="shared" si="2"/>
        <v>-1.2838000002375338E-2</v>
      </c>
      <c r="I43">
        <f t="shared" si="6"/>
        <v>-1.2838000002375338E-2</v>
      </c>
      <c r="O43">
        <f t="shared" ca="1" si="3"/>
        <v>-7.6638343897307316E-3</v>
      </c>
      <c r="Q43" s="2">
        <f t="shared" si="4"/>
        <v>35845.822999999997</v>
      </c>
      <c r="AA43" t="s">
        <v>52</v>
      </c>
      <c r="AB43">
        <v>41</v>
      </c>
      <c r="AD43" t="s">
        <v>53</v>
      </c>
      <c r="AG43" t="s">
        <v>28</v>
      </c>
    </row>
    <row r="44" spans="1:33" ht="12.75" customHeight="1">
      <c r="A44" s="13" t="s">
        <v>59</v>
      </c>
      <c r="B44" s="14" t="s">
        <v>60</v>
      </c>
      <c r="C44" s="15">
        <v>54070.673000000003</v>
      </c>
      <c r="D44" s="15">
        <v>8.0000000000000004E-4</v>
      </c>
      <c r="E44" s="33">
        <f t="shared" si="0"/>
        <v>24022.991226933827</v>
      </c>
      <c r="F44">
        <f t="shared" si="1"/>
        <v>24023</v>
      </c>
      <c r="G44">
        <f t="shared" si="2"/>
        <v>-9.8942999975406565E-3</v>
      </c>
      <c r="K44">
        <f t="shared" ref="K44:K51" si="7">+G44</f>
        <v>-9.8942999975406565E-3</v>
      </c>
      <c r="O44">
        <f t="shared" ca="1" si="3"/>
        <v>-9.1369096692251201E-3</v>
      </c>
      <c r="Q44" s="2">
        <f t="shared" si="4"/>
        <v>39052.173000000003</v>
      </c>
    </row>
    <row r="45" spans="1:33" ht="12.75" customHeight="1">
      <c r="A45" s="36" t="s">
        <v>69</v>
      </c>
      <c r="B45" s="37" t="s">
        <v>60</v>
      </c>
      <c r="C45" s="35">
        <v>54485.705300000001</v>
      </c>
      <c r="D45" s="35">
        <v>2.0000000000000001E-4</v>
      </c>
      <c r="E45" s="33">
        <f t="shared" si="0"/>
        <v>24390.991573802577</v>
      </c>
      <c r="F45">
        <f t="shared" si="1"/>
        <v>24391</v>
      </c>
      <c r="G45">
        <f t="shared" si="2"/>
        <v>-9.5031000018934719E-3</v>
      </c>
      <c r="K45">
        <f t="shared" si="7"/>
        <v>-9.5031000018934719E-3</v>
      </c>
      <c r="O45">
        <f t="shared" ca="1" si="3"/>
        <v>-9.3275856111364585E-3</v>
      </c>
      <c r="Q45" s="2">
        <f t="shared" si="4"/>
        <v>39467.205300000001</v>
      </c>
    </row>
    <row r="46" spans="1:33" ht="12.75" customHeight="1">
      <c r="A46" s="36" t="s">
        <v>69</v>
      </c>
      <c r="B46" s="37" t="s">
        <v>60</v>
      </c>
      <c r="C46" s="35">
        <v>54520.667800000003</v>
      </c>
      <c r="D46" s="35">
        <v>2.9999999999999997E-4</v>
      </c>
      <c r="E46" s="33">
        <f t="shared" si="0"/>
        <v>24421.992081780871</v>
      </c>
      <c r="F46">
        <f t="shared" si="1"/>
        <v>24422</v>
      </c>
      <c r="G46">
        <f t="shared" si="2"/>
        <v>-8.9301999978488311E-3</v>
      </c>
      <c r="K46">
        <f t="shared" si="7"/>
        <v>-8.9301999978488311E-3</v>
      </c>
      <c r="O46">
        <f t="shared" ca="1" si="3"/>
        <v>-9.3436479866779026E-3</v>
      </c>
      <c r="Q46" s="2">
        <f t="shared" si="4"/>
        <v>39502.167800000003</v>
      </c>
    </row>
    <row r="47" spans="1:33" ht="12.75" customHeight="1">
      <c r="A47" s="36" t="s">
        <v>70</v>
      </c>
      <c r="B47" s="37" t="s">
        <v>60</v>
      </c>
      <c r="C47" s="35">
        <v>54830.812899999997</v>
      </c>
      <c r="D47" s="35">
        <v>2.9999999999999997E-4</v>
      </c>
      <c r="E47" s="33">
        <f t="shared" si="0"/>
        <v>24696.991170718386</v>
      </c>
      <c r="F47">
        <f t="shared" si="1"/>
        <v>24697</v>
      </c>
      <c r="G47">
        <f t="shared" si="2"/>
        <v>-9.9577000000863336E-3</v>
      </c>
      <c r="K47">
        <f t="shared" si="7"/>
        <v>-9.9577000000863336E-3</v>
      </c>
      <c r="O47">
        <f t="shared" ca="1" si="3"/>
        <v>-9.4861368019649086E-3</v>
      </c>
      <c r="Q47" s="2">
        <f t="shared" si="4"/>
        <v>39812.312899999997</v>
      </c>
    </row>
    <row r="48" spans="1:33" ht="12.75" customHeight="1">
      <c r="A48" s="36" t="s">
        <v>71</v>
      </c>
      <c r="B48" s="37" t="s">
        <v>60</v>
      </c>
      <c r="C48" s="35">
        <v>55174.793700000002</v>
      </c>
      <c r="D48" s="35">
        <v>2.0000000000000001E-4</v>
      </c>
      <c r="E48" s="33">
        <f t="shared" si="0"/>
        <v>25001.991657948398</v>
      </c>
      <c r="F48">
        <f t="shared" si="1"/>
        <v>25002</v>
      </c>
      <c r="G48">
        <f t="shared" si="2"/>
        <v>-9.4081999995978549E-3</v>
      </c>
      <c r="K48">
        <f t="shared" si="7"/>
        <v>-9.4081999995978549E-3</v>
      </c>
      <c r="O48">
        <f t="shared" ca="1" si="3"/>
        <v>-9.64416985164686E-3</v>
      </c>
      <c r="Q48" s="2">
        <f t="shared" si="4"/>
        <v>40156.293700000002</v>
      </c>
    </row>
    <row r="49" spans="1:17" ht="12.75" customHeight="1">
      <c r="A49" s="35" t="s">
        <v>72</v>
      </c>
      <c r="B49" s="37" t="s">
        <v>55</v>
      </c>
      <c r="C49" s="35">
        <v>55588.697399999997</v>
      </c>
      <c r="D49" s="35">
        <v>2.0000000000000001E-4</v>
      </c>
      <c r="E49" s="33">
        <f t="shared" si="0"/>
        <v>25368.991299109479</v>
      </c>
      <c r="F49">
        <f t="shared" si="1"/>
        <v>25369</v>
      </c>
      <c r="G49">
        <f t="shared" si="2"/>
        <v>-9.812900003453251E-3</v>
      </c>
      <c r="K49">
        <f t="shared" si="7"/>
        <v>-9.812900003453251E-3</v>
      </c>
      <c r="O49">
        <f t="shared" ca="1" si="3"/>
        <v>-9.8343276524117014E-3</v>
      </c>
      <c r="Q49" s="2">
        <f t="shared" si="4"/>
        <v>40570.197399999997</v>
      </c>
    </row>
    <row r="50" spans="1:17" ht="12.75" customHeight="1">
      <c r="A50" s="35" t="s">
        <v>72</v>
      </c>
      <c r="B50" s="37" t="s">
        <v>55</v>
      </c>
      <c r="C50" s="35">
        <v>55631.5533</v>
      </c>
      <c r="D50" s="35">
        <v>4.0000000000000002E-4</v>
      </c>
      <c r="E50" s="33">
        <f t="shared" si="0"/>
        <v>25406.990717625515</v>
      </c>
      <c r="F50">
        <f t="shared" si="1"/>
        <v>25407</v>
      </c>
      <c r="G50">
        <f t="shared" si="2"/>
        <v>-1.0468699998455122E-2</v>
      </c>
      <c r="K50">
        <f t="shared" si="7"/>
        <v>-1.0468699998455122E-2</v>
      </c>
      <c r="O50">
        <f t="shared" ca="1" si="3"/>
        <v>-9.854017015978633E-3</v>
      </c>
      <c r="Q50" s="2">
        <f t="shared" si="4"/>
        <v>40613.0533</v>
      </c>
    </row>
    <row r="51" spans="1:17" ht="12.75" customHeight="1">
      <c r="A51" s="38" t="s">
        <v>73</v>
      </c>
      <c r="B51" s="39" t="s">
        <v>60</v>
      </c>
      <c r="C51" s="40">
        <v>55976.661399999997</v>
      </c>
      <c r="D51" s="40">
        <v>1E-4</v>
      </c>
      <c r="E51" s="33">
        <f t="shared" si="0"/>
        <v>25712.990757880732</v>
      </c>
      <c r="F51">
        <f t="shared" si="1"/>
        <v>25713</v>
      </c>
      <c r="G51">
        <f t="shared" si="2"/>
        <v>-1.0423300002003089E-2</v>
      </c>
      <c r="K51">
        <f t="shared" si="7"/>
        <v>-1.0423300002003089E-2</v>
      </c>
      <c r="O51">
        <f t="shared" ca="1" si="3"/>
        <v>-1.0012568206807081E-2</v>
      </c>
      <c r="Q51" s="2">
        <f t="shared" si="4"/>
        <v>40958.161399999997</v>
      </c>
    </row>
    <row r="52" spans="1:17" ht="12.75" customHeight="1">
      <c r="A52" s="43" t="s">
        <v>77</v>
      </c>
      <c r="B52" s="44" t="s">
        <v>55</v>
      </c>
      <c r="C52" s="43">
        <v>56320.078000000001</v>
      </c>
      <c r="D52" s="43">
        <v>2E-3</v>
      </c>
      <c r="E52" s="33">
        <f t="shared" si="0"/>
        <v>26017.490980924791</v>
      </c>
      <c r="F52">
        <f t="shared" si="1"/>
        <v>26017.5</v>
      </c>
      <c r="G52">
        <f t="shared" si="2"/>
        <v>-1.0171750000154134E-2</v>
      </c>
      <c r="I52">
        <f>+G52</f>
        <v>-1.0171750000154134E-2</v>
      </c>
      <c r="O52">
        <f t="shared" ca="1" si="3"/>
        <v>-1.0170342185915785E-2</v>
      </c>
      <c r="Q52" s="2">
        <f t="shared" si="4"/>
        <v>41301.578000000001</v>
      </c>
    </row>
    <row r="53" spans="1:17" ht="12.75" customHeight="1">
      <c r="A53" s="13" t="s">
        <v>74</v>
      </c>
      <c r="B53" s="14" t="s">
        <v>60</v>
      </c>
      <c r="C53" s="15">
        <v>56329.664199999999</v>
      </c>
      <c r="D53" s="15">
        <v>2.0000000000000001E-4</v>
      </c>
      <c r="E53" s="33">
        <f t="shared" si="0"/>
        <v>26025.990861356149</v>
      </c>
      <c r="F53">
        <f t="shared" si="1"/>
        <v>26026</v>
      </c>
      <c r="G53">
        <f t="shared" si="2"/>
        <v>-1.0306600001058541E-2</v>
      </c>
      <c r="K53">
        <f t="shared" ref="K53:K60" si="8">+G53</f>
        <v>-1.0306600001058541E-2</v>
      </c>
      <c r="O53">
        <f t="shared" ca="1" si="3"/>
        <v>-1.0174746385661019E-2</v>
      </c>
      <c r="Q53" s="2">
        <f t="shared" si="4"/>
        <v>41311.164199999999</v>
      </c>
    </row>
    <row r="54" spans="1:17" ht="12.75" customHeight="1">
      <c r="A54" s="43" t="s">
        <v>77</v>
      </c>
      <c r="B54" s="44" t="s">
        <v>60</v>
      </c>
      <c r="C54" s="43">
        <v>56651.088499999998</v>
      </c>
      <c r="D54" s="43">
        <v>1.1000000000000001E-3</v>
      </c>
      <c r="E54" s="33">
        <f t="shared" si="0"/>
        <v>26310.990977954414</v>
      </c>
      <c r="F54">
        <f t="shared" si="1"/>
        <v>26311</v>
      </c>
      <c r="G54">
        <f t="shared" si="2"/>
        <v>-1.0175100003834814E-2</v>
      </c>
      <c r="K54">
        <f t="shared" si="8"/>
        <v>-1.0175100003834814E-2</v>
      </c>
      <c r="O54">
        <f t="shared" ca="1" si="3"/>
        <v>-1.0322416612413007E-2</v>
      </c>
      <c r="Q54" s="2">
        <f t="shared" si="4"/>
        <v>41632.588499999998</v>
      </c>
    </row>
    <row r="55" spans="1:17" ht="12.75" customHeight="1">
      <c r="A55" s="41" t="s">
        <v>0</v>
      </c>
      <c r="B55" s="42" t="s">
        <v>60</v>
      </c>
      <c r="C55" s="41">
        <v>56668.004900000058</v>
      </c>
      <c r="D55" s="41" t="s">
        <v>84</v>
      </c>
      <c r="E55" s="33">
        <f t="shared" si="0"/>
        <v>26325.990391416432</v>
      </c>
      <c r="F55">
        <f t="shared" si="1"/>
        <v>26326</v>
      </c>
      <c r="G55">
        <f t="shared" si="2"/>
        <v>-1.0836599947651848E-2</v>
      </c>
      <c r="K55">
        <f t="shared" si="8"/>
        <v>-1.0836599947651848E-2</v>
      </c>
      <c r="O55">
        <f t="shared" ca="1" si="3"/>
        <v>-1.033018872961048E-2</v>
      </c>
      <c r="Q55" s="2">
        <f t="shared" si="4"/>
        <v>41649.504900000058</v>
      </c>
    </row>
    <row r="56" spans="1:17" ht="12.75" customHeight="1">
      <c r="A56" s="43" t="s">
        <v>77</v>
      </c>
      <c r="B56" s="44" t="s">
        <v>60</v>
      </c>
      <c r="C56" s="43">
        <v>56695.072399999997</v>
      </c>
      <c r="D56" s="43">
        <v>1E-3</v>
      </c>
      <c r="E56" s="33">
        <f t="shared" si="0"/>
        <v>26349.990570170827</v>
      </c>
      <c r="F56">
        <f t="shared" si="1"/>
        <v>26350</v>
      </c>
      <c r="G56">
        <f t="shared" si="2"/>
        <v>-1.0635000006004702E-2</v>
      </c>
      <c r="K56">
        <f t="shared" si="8"/>
        <v>-1.0635000006004702E-2</v>
      </c>
      <c r="O56">
        <f t="shared" ca="1" si="3"/>
        <v>-1.0342624117126437E-2</v>
      </c>
      <c r="Q56" s="2">
        <f t="shared" si="4"/>
        <v>41676.572399999997</v>
      </c>
    </row>
    <row r="57" spans="1:17" ht="12.75" customHeight="1">
      <c r="A57" s="43" t="s">
        <v>75</v>
      </c>
      <c r="B57" s="44" t="s">
        <v>60</v>
      </c>
      <c r="C57" s="15">
        <v>57406.717799999999</v>
      </c>
      <c r="D57" s="15">
        <v>2.0000000000000001E-4</v>
      </c>
      <c r="E57" s="33">
        <f t="shared" si="0"/>
        <v>26980.991468287797</v>
      </c>
      <c r="F57">
        <f t="shared" si="1"/>
        <v>26981</v>
      </c>
      <c r="G57">
        <f t="shared" si="2"/>
        <v>-9.6220999985234812E-3</v>
      </c>
      <c r="K57">
        <f t="shared" si="8"/>
        <v>-9.6220999985234812E-3</v>
      </c>
      <c r="O57">
        <f t="shared" ca="1" si="3"/>
        <v>-1.0669571180566802E-2</v>
      </c>
      <c r="Q57" s="2">
        <f t="shared" si="4"/>
        <v>42388.217799999999</v>
      </c>
    </row>
    <row r="58" spans="1:17" ht="12.75" customHeight="1">
      <c r="A58" s="43" t="s">
        <v>77</v>
      </c>
      <c r="B58" s="44" t="s">
        <v>60</v>
      </c>
      <c r="C58" s="43">
        <v>57745.058299999997</v>
      </c>
      <c r="D58" s="43">
        <v>1.1000000000000001E-3</v>
      </c>
      <c r="E58" s="33">
        <f t="shared" si="0"/>
        <v>27280.990821012263</v>
      </c>
      <c r="F58">
        <f t="shared" si="1"/>
        <v>27281</v>
      </c>
      <c r="G58">
        <f t="shared" si="2"/>
        <v>-1.0352100005547982E-2</v>
      </c>
      <c r="K58">
        <f t="shared" si="8"/>
        <v>-1.0352100005547982E-2</v>
      </c>
      <c r="O58">
        <f t="shared" ca="1" si="3"/>
        <v>-1.0825013524516263E-2</v>
      </c>
      <c r="Q58" s="2">
        <f t="shared" si="4"/>
        <v>42726.558299999997</v>
      </c>
    </row>
    <row r="59" spans="1:17" ht="12.75" customHeight="1">
      <c r="A59" s="45" t="s">
        <v>76</v>
      </c>
      <c r="B59" s="46" t="s">
        <v>60</v>
      </c>
      <c r="C59" s="41">
        <v>57802.575799999999</v>
      </c>
      <c r="D59" s="41">
        <v>1E-4</v>
      </c>
      <c r="E59" s="33">
        <f t="shared" si="0"/>
        <v>27331.990369604078</v>
      </c>
      <c r="F59">
        <f t="shared" si="1"/>
        <v>27332</v>
      </c>
      <c r="G59">
        <f t="shared" si="2"/>
        <v>-1.0861200004001148E-2</v>
      </c>
      <c r="K59">
        <f t="shared" si="8"/>
        <v>-1.0861200004001148E-2</v>
      </c>
      <c r="O59">
        <f t="shared" ca="1" si="3"/>
        <v>-1.0851438722987671E-2</v>
      </c>
      <c r="Q59" s="2">
        <f t="shared" si="4"/>
        <v>42784.075799999999</v>
      </c>
    </row>
    <row r="60" spans="1:17" ht="12.75" customHeight="1">
      <c r="A60" s="45" t="s">
        <v>76</v>
      </c>
      <c r="B60" s="46" t="s">
        <v>60</v>
      </c>
      <c r="C60" s="41">
        <v>57829.645400000001</v>
      </c>
      <c r="D60" s="41">
        <v>4.0000000000000002E-4</v>
      </c>
      <c r="E60" s="33">
        <f t="shared" si="0"/>
        <v>27355.992410384035</v>
      </c>
      <c r="F60">
        <f t="shared" si="1"/>
        <v>27356</v>
      </c>
      <c r="G60">
        <f t="shared" si="2"/>
        <v>-8.5596000062651001E-3</v>
      </c>
      <c r="K60">
        <f t="shared" si="8"/>
        <v>-8.5596000062651001E-3</v>
      </c>
      <c r="O60">
        <f t="shared" ca="1" si="3"/>
        <v>-1.0863874110503628E-2</v>
      </c>
      <c r="Q60" s="2">
        <f t="shared" si="4"/>
        <v>42811.145400000001</v>
      </c>
    </row>
    <row r="61" spans="1:17" ht="12.75" customHeight="1">
      <c r="A61" s="47" t="s">
        <v>85</v>
      </c>
      <c r="B61" s="48" t="s">
        <v>60</v>
      </c>
      <c r="C61" s="49">
        <v>58165.728900000002</v>
      </c>
      <c r="D61" s="49">
        <v>1E-4</v>
      </c>
      <c r="E61" s="33">
        <f>+(C61-C$7)/C$8</f>
        <v>27653.990529028932</v>
      </c>
      <c r="F61">
        <f t="shared" si="1"/>
        <v>27654</v>
      </c>
      <c r="G61">
        <f>+C61-(C$7+F61*C$8)</f>
        <v>-1.0681400002795272E-2</v>
      </c>
      <c r="K61">
        <f>+G61</f>
        <v>-1.0681400002795272E-2</v>
      </c>
      <c r="O61">
        <f ca="1">+C$11+C$12*F61</f>
        <v>-1.1018280172160092E-2</v>
      </c>
      <c r="Q61" s="2">
        <f>+C61-15018.5</f>
        <v>43147.228900000002</v>
      </c>
    </row>
    <row r="62" spans="1:17" ht="12.75" customHeight="1">
      <c r="A62" s="50" t="s">
        <v>86</v>
      </c>
      <c r="B62" s="51" t="s">
        <v>60</v>
      </c>
      <c r="C62" s="52">
        <v>58810.832499999997</v>
      </c>
      <c r="D62" s="52">
        <v>1E-4</v>
      </c>
      <c r="E62" s="33">
        <f>+(C62-C$7)/C$8</f>
        <v>28225.990222947403</v>
      </c>
      <c r="F62">
        <f t="shared" si="1"/>
        <v>28226</v>
      </c>
      <c r="G62">
        <f>+C62-(C$7+F62*C$8)</f>
        <v>-1.1026600004697684E-2</v>
      </c>
      <c r="K62">
        <f>+G62</f>
        <v>-1.1026600004697684E-2</v>
      </c>
      <c r="O62">
        <f ca="1">+C$11+C$12*F62</f>
        <v>-1.1314656907957063E-2</v>
      </c>
      <c r="Q62" s="2">
        <f>+C62-15018.5</f>
        <v>43792.332499999997</v>
      </c>
    </row>
    <row r="63" spans="1:17" ht="12.75" customHeight="1">
      <c r="A63" s="54" t="s">
        <v>87</v>
      </c>
      <c r="B63" s="53" t="s">
        <v>60</v>
      </c>
      <c r="C63" s="63">
        <v>59275.48900000006</v>
      </c>
      <c r="D63" s="65">
        <v>2E-3</v>
      </c>
      <c r="E63" s="33">
        <f t="shared" ref="E63:E64" si="9">+(C63-C$7)/C$8</f>
        <v>28637.991296538163</v>
      </c>
      <c r="F63">
        <f t="shared" ref="F63:F64" si="10">ROUND(2*E63,0)/2</f>
        <v>28638</v>
      </c>
      <c r="G63">
        <f t="shared" ref="G63:G64" si="11">+C63-(C$7+F63*C$8)</f>
        <v>-9.815799945499748E-3</v>
      </c>
      <c r="K63">
        <f t="shared" ref="K63:K64" si="12">+G63</f>
        <v>-9.815799945499748E-3</v>
      </c>
      <c r="O63">
        <f t="shared" ref="O63:O64" ca="1" si="13">+C$11+C$12*F63</f>
        <v>-1.1528131060314323E-2</v>
      </c>
      <c r="Q63" s="2">
        <f t="shared" ref="Q63:Q64" si="14">+C63-15018.5</f>
        <v>44256.98900000006</v>
      </c>
    </row>
    <row r="64" spans="1:17" ht="12.75" customHeight="1">
      <c r="A64" s="54" t="s">
        <v>88</v>
      </c>
      <c r="B64" s="53" t="s">
        <v>55</v>
      </c>
      <c r="C64" s="63">
        <v>59654.428</v>
      </c>
      <c r="D64" s="65">
        <v>2E-3</v>
      </c>
      <c r="E64" s="33">
        <f t="shared" si="9"/>
        <v>28973.988479027517</v>
      </c>
      <c r="F64">
        <f t="shared" si="10"/>
        <v>28974</v>
      </c>
      <c r="G64">
        <f t="shared" si="11"/>
        <v>-1.2993399999686517E-2</v>
      </c>
      <c r="K64">
        <f t="shared" si="12"/>
        <v>-1.2993399999686517E-2</v>
      </c>
      <c r="O64">
        <f t="shared" ca="1" si="13"/>
        <v>-1.1702226485537719E-2</v>
      </c>
      <c r="Q64" s="2">
        <f t="shared" si="14"/>
        <v>44635.928</v>
      </c>
    </row>
    <row r="65" spans="1:21" ht="12.75" customHeight="1">
      <c r="A65" s="55" t="s">
        <v>89</v>
      </c>
      <c r="B65" s="56" t="s">
        <v>55</v>
      </c>
      <c r="C65" s="64">
        <v>59202.180232108105</v>
      </c>
      <c r="D65" s="67">
        <v>1.356E-3</v>
      </c>
      <c r="E65" s="33">
        <f t="shared" ref="E65:E69" si="15">+(C65-C$7)/C$8</f>
        <v>28572.989965285728</v>
      </c>
      <c r="F65">
        <f t="shared" ref="F65:F69" si="16">ROUND(2*E65,0)/2</f>
        <v>28573</v>
      </c>
      <c r="G65">
        <f t="shared" ref="G65:G69" si="17">+C65-(C$7+F65*C$8)</f>
        <v>-1.1317191892885603E-2</v>
      </c>
      <c r="L65">
        <f t="shared" ref="L65:L69" si="18">+G65</f>
        <v>-1.1317191892885603E-2</v>
      </c>
      <c r="O65">
        <f t="shared" ref="O65:O69" ca="1" si="19">+C$11+C$12*F65</f>
        <v>-1.1494451885791941E-2</v>
      </c>
      <c r="Q65" s="2">
        <f t="shared" ref="Q65:Q69" si="20">+C65-15018.5</f>
        <v>44183.680232108105</v>
      </c>
      <c r="U65" s="66" t="s">
        <v>90</v>
      </c>
    </row>
    <row r="66" spans="1:21" ht="12.75" customHeight="1">
      <c r="A66" s="55" t="s">
        <v>89</v>
      </c>
      <c r="B66" s="56" t="s">
        <v>55</v>
      </c>
      <c r="C66" s="64">
        <v>59202.744152130559</v>
      </c>
      <c r="D66" s="67">
        <v>1.2639999999999999E-3</v>
      </c>
      <c r="E66" s="33">
        <f t="shared" si="15"/>
        <v>28573.489981221523</v>
      </c>
      <c r="F66">
        <f t="shared" si="16"/>
        <v>28573.5</v>
      </c>
      <c r="G66">
        <f t="shared" si="17"/>
        <v>-1.1299219448119402E-2</v>
      </c>
      <c r="L66">
        <f t="shared" si="18"/>
        <v>-1.1299219448119402E-2</v>
      </c>
      <c r="O66">
        <f t="shared" ca="1" si="19"/>
        <v>-1.1494710956365188E-2</v>
      </c>
      <c r="Q66" s="2">
        <f t="shared" si="20"/>
        <v>44184.244152130559</v>
      </c>
      <c r="U66" s="66" t="s">
        <v>90</v>
      </c>
    </row>
    <row r="67" spans="1:21" ht="12.75" customHeight="1">
      <c r="A67" s="55" t="s">
        <v>89</v>
      </c>
      <c r="B67" s="56" t="s">
        <v>60</v>
      </c>
      <c r="C67" s="64">
        <v>59212.33029250009</v>
      </c>
      <c r="D67" s="67">
        <v>4.6900000000000002E-4</v>
      </c>
      <c r="E67" s="33">
        <f t="shared" si="15"/>
        <v>28581.98980877981</v>
      </c>
      <c r="F67">
        <f t="shared" si="16"/>
        <v>28582</v>
      </c>
      <c r="G67">
        <f t="shared" si="17"/>
        <v>-1.1493699916172773E-2</v>
      </c>
      <c r="L67">
        <f t="shared" si="18"/>
        <v>-1.1493699916172773E-2</v>
      </c>
      <c r="O67">
        <f t="shared" ca="1" si="19"/>
        <v>-1.1499115156110424E-2</v>
      </c>
      <c r="Q67" s="2">
        <f t="shared" si="20"/>
        <v>44193.83029250009</v>
      </c>
      <c r="U67" s="66" t="s">
        <v>90</v>
      </c>
    </row>
    <row r="68" spans="1:21" ht="12.75" customHeight="1">
      <c r="A68" s="55" t="s">
        <v>89</v>
      </c>
      <c r="B68" s="56" t="s">
        <v>55</v>
      </c>
      <c r="C68" s="64">
        <v>59212.894312516786</v>
      </c>
      <c r="D68" s="67">
        <v>8.0699999999999999E-4</v>
      </c>
      <c r="E68" s="33">
        <f t="shared" si="15"/>
        <v>28582.48991337838</v>
      </c>
      <c r="F68">
        <f t="shared" si="16"/>
        <v>28582.5</v>
      </c>
      <c r="G68">
        <f t="shared" si="17"/>
        <v>-1.1375733214663342E-2</v>
      </c>
      <c r="L68">
        <f t="shared" si="18"/>
        <v>-1.1375733214663342E-2</v>
      </c>
      <c r="O68">
        <f t="shared" ca="1" si="19"/>
        <v>-1.1499374226683673E-2</v>
      </c>
      <c r="Q68" s="2">
        <f t="shared" si="20"/>
        <v>44194.394312516786</v>
      </c>
      <c r="U68" s="66" t="s">
        <v>90</v>
      </c>
    </row>
    <row r="69" spans="1:21" ht="12.75" customHeight="1">
      <c r="A69" s="55" t="s">
        <v>89</v>
      </c>
      <c r="B69" s="56" t="s">
        <v>60</v>
      </c>
      <c r="C69" s="64">
        <v>59225.864102518186</v>
      </c>
      <c r="D69" s="67">
        <v>6.4800000000000003E-4</v>
      </c>
      <c r="E69" s="33">
        <f t="shared" si="15"/>
        <v>28593.989951373809</v>
      </c>
      <c r="F69">
        <f t="shared" si="16"/>
        <v>28594</v>
      </c>
      <c r="G69">
        <f t="shared" si="17"/>
        <v>-1.1332881811540574E-2</v>
      </c>
      <c r="L69">
        <f t="shared" si="18"/>
        <v>-1.1332881811540574E-2</v>
      </c>
      <c r="O69">
        <f t="shared" ca="1" si="19"/>
        <v>-1.1505332849868401E-2</v>
      </c>
      <c r="Q69" s="2">
        <f t="shared" si="20"/>
        <v>44207.364102518186</v>
      </c>
      <c r="U69" s="66" t="s">
        <v>90</v>
      </c>
    </row>
    <row r="70" spans="1:21" ht="12.75" customHeight="1">
      <c r="A70" s="55" t="s">
        <v>89</v>
      </c>
      <c r="B70" s="56" t="s">
        <v>55</v>
      </c>
      <c r="C70" s="64">
        <v>59226.428302525543</v>
      </c>
      <c r="D70" s="67">
        <v>1.199E-3</v>
      </c>
      <c r="E70" s="33">
        <f t="shared" ref="E70" si="21">+(C70-C$7)/C$8</f>
        <v>28594.490215566286</v>
      </c>
      <c r="F70">
        <f t="shared" ref="F70" si="22">ROUND(2*E70,0)/2</f>
        <v>28594.5</v>
      </c>
      <c r="G70">
        <f t="shared" ref="G70" si="23">+C70-(C$7+F70*C$8)</f>
        <v>-1.103492446418386E-2</v>
      </c>
      <c r="L70">
        <f t="shared" ref="L70" si="24">+G70</f>
        <v>-1.103492446418386E-2</v>
      </c>
      <c r="O70">
        <f t="shared" ref="O70" ca="1" si="25">+C$11+C$12*F70</f>
        <v>-1.1505591920441651E-2</v>
      </c>
      <c r="Q70" s="2">
        <f t="shared" ref="Q70" si="26">+C70-15018.5</f>
        <v>44207.928302525543</v>
      </c>
      <c r="U70" s="66" t="s">
        <v>90</v>
      </c>
    </row>
    <row r="71" spans="1:21" ht="12.75" customHeight="1">
      <c r="A71" s="60" t="s">
        <v>92</v>
      </c>
      <c r="B71" s="61" t="s">
        <v>60</v>
      </c>
      <c r="C71" s="65">
        <v>59991.6391</v>
      </c>
      <c r="D71" s="65">
        <v>2.9999999999999997E-4</v>
      </c>
      <c r="E71" s="33">
        <f t="shared" ref="E71" si="27">+(C71-C$7)/C$8</f>
        <v>29272.986416701267</v>
      </c>
      <c r="F71">
        <f t="shared" ref="F71" si="28">ROUND(2*E71,0)/2</f>
        <v>29273</v>
      </c>
      <c r="G71">
        <f t="shared" ref="G71" si="29">+C71-(C$7+F71*C$8)</f>
        <v>-1.5319300000555813E-2</v>
      </c>
      <c r="K71">
        <f>+G71</f>
        <v>-1.5319300000555813E-2</v>
      </c>
      <c r="O71">
        <f t="shared" ref="O71" ca="1" si="30">+C$11+C$12*F71</f>
        <v>-1.1857150688340682E-2</v>
      </c>
      <c r="Q71" s="2">
        <f t="shared" ref="Q71" si="31">+C71-15018.5</f>
        <v>44973.1391</v>
      </c>
    </row>
    <row r="72" spans="1:21" ht="12.75" customHeight="1">
      <c r="B72" s="5"/>
      <c r="C72" s="10"/>
      <c r="D72" s="10"/>
    </row>
    <row r="73" spans="1:21" ht="12.75" customHeight="1">
      <c r="B73" s="5"/>
      <c r="C73" s="10"/>
      <c r="D73" s="10"/>
    </row>
    <row r="74" spans="1:21" ht="12.75" customHeight="1">
      <c r="B74" s="5"/>
      <c r="C74" s="10"/>
      <c r="D74" s="10"/>
    </row>
    <row r="75" spans="1:21" ht="12.75" customHeight="1">
      <c r="B75" s="5"/>
      <c r="C75" s="10"/>
      <c r="D75" s="10"/>
    </row>
    <row r="76" spans="1:21" ht="12.75" customHeight="1">
      <c r="B76" s="5"/>
      <c r="C76" s="10"/>
      <c r="D76" s="10"/>
    </row>
    <row r="77" spans="1:21" ht="12.75" customHeight="1">
      <c r="B77" s="5"/>
      <c r="C77" s="10"/>
      <c r="D77" s="10"/>
    </row>
    <row r="78" spans="1:21" ht="12.75" customHeight="1">
      <c r="B78" s="5"/>
      <c r="C78" s="10"/>
      <c r="D78" s="10"/>
    </row>
    <row r="79" spans="1:21" ht="12.75" customHeight="1">
      <c r="B79" s="5"/>
      <c r="C79" s="10"/>
      <c r="D79" s="10"/>
    </row>
    <row r="80" spans="1:21" ht="12.75" customHeight="1">
      <c r="B80" s="5"/>
      <c r="C80" s="10"/>
      <c r="D80" s="10"/>
    </row>
    <row r="81" spans="2:4" ht="12.75" customHeight="1">
      <c r="B81" s="5"/>
      <c r="C81" s="10"/>
      <c r="D81" s="10"/>
    </row>
    <row r="82" spans="2:4" ht="12.75" customHeight="1">
      <c r="B82" s="5"/>
      <c r="C82" s="10"/>
      <c r="D82" s="10"/>
    </row>
    <row r="83" spans="2:4" ht="12.75" customHeight="1">
      <c r="B83" s="5"/>
      <c r="C83" s="10"/>
      <c r="D83" s="10"/>
    </row>
    <row r="84" spans="2:4" ht="12.75" customHeight="1">
      <c r="B84" s="5"/>
      <c r="C84" s="10"/>
      <c r="D84" s="10"/>
    </row>
    <row r="85" spans="2:4" ht="12.75" customHeight="1">
      <c r="B85" s="5"/>
      <c r="C85" s="10"/>
      <c r="D85" s="10"/>
    </row>
    <row r="86" spans="2:4" ht="12.75" customHeight="1">
      <c r="B86" s="5"/>
      <c r="C86" s="10"/>
      <c r="D86" s="10"/>
    </row>
    <row r="87" spans="2:4" ht="12.75" customHeight="1">
      <c r="B87" s="5"/>
      <c r="C87" s="10"/>
      <c r="D87" s="10"/>
    </row>
    <row r="88" spans="2:4" ht="12.75" customHeight="1">
      <c r="B88" s="5"/>
      <c r="C88" s="10"/>
      <c r="D88" s="10"/>
    </row>
    <row r="89" spans="2:4" ht="12.75" customHeight="1">
      <c r="B89" s="5"/>
      <c r="C89" s="10"/>
      <c r="D89" s="10"/>
    </row>
    <row r="90" spans="2:4" ht="12.75" customHeight="1">
      <c r="B90" s="5"/>
      <c r="C90" s="10"/>
      <c r="D90" s="10"/>
    </row>
    <row r="91" spans="2:4" ht="12.75" customHeight="1">
      <c r="B91" s="5"/>
      <c r="C91" s="10"/>
      <c r="D91" s="10"/>
    </row>
    <row r="92" spans="2:4" ht="12.75" customHeight="1">
      <c r="B92" s="5"/>
      <c r="C92" s="10"/>
      <c r="D92" s="10"/>
    </row>
    <row r="93" spans="2:4" ht="12.75" customHeight="1">
      <c r="B93" s="5"/>
      <c r="C93" s="10"/>
      <c r="D93" s="10"/>
    </row>
    <row r="94" spans="2:4" ht="12.75" customHeight="1">
      <c r="B94" s="5"/>
      <c r="C94" s="10"/>
      <c r="D94" s="10"/>
    </row>
    <row r="95" spans="2:4" ht="12.75" customHeight="1">
      <c r="B95" s="5"/>
      <c r="C95" s="10"/>
      <c r="D95" s="10"/>
    </row>
    <row r="96" spans="2:4" ht="12.75" customHeight="1">
      <c r="B96" s="5"/>
      <c r="C96" s="10"/>
      <c r="D96" s="10"/>
    </row>
    <row r="97" spans="2:4" ht="12.75" customHeight="1">
      <c r="B97" s="5"/>
      <c r="C97" s="10"/>
      <c r="D97" s="10"/>
    </row>
    <row r="98" spans="2:4" ht="12.75" customHeight="1">
      <c r="B98" s="5"/>
      <c r="C98" s="10"/>
      <c r="D98" s="10"/>
    </row>
    <row r="99" spans="2:4" ht="12.75" customHeight="1">
      <c r="B99" s="5"/>
      <c r="C99" s="10"/>
      <c r="D99" s="10"/>
    </row>
    <row r="100" spans="2:4" ht="12.75" customHeight="1">
      <c r="B100" s="5"/>
      <c r="C100" s="10"/>
      <c r="D100" s="10"/>
    </row>
    <row r="101" spans="2:4" ht="12.75" customHeight="1">
      <c r="B101" s="5"/>
      <c r="C101" s="10"/>
      <c r="D101" s="10"/>
    </row>
    <row r="102" spans="2:4" ht="12.75" customHeight="1">
      <c r="B102" s="5"/>
      <c r="C102" s="10"/>
      <c r="D102" s="10"/>
    </row>
    <row r="103" spans="2:4" ht="12.75" customHeight="1">
      <c r="B103" s="5"/>
      <c r="C103" s="10"/>
      <c r="D103" s="10"/>
    </row>
    <row r="104" spans="2:4" ht="12.75" customHeight="1">
      <c r="B104" s="5"/>
      <c r="C104" s="10"/>
      <c r="D104" s="10"/>
    </row>
    <row r="105" spans="2:4" ht="12.75" customHeight="1">
      <c r="B105" s="5"/>
      <c r="C105" s="10"/>
      <c r="D105" s="10"/>
    </row>
    <row r="106" spans="2:4" ht="12.75" customHeight="1">
      <c r="B106" s="5"/>
      <c r="C106" s="10"/>
      <c r="D106" s="10"/>
    </row>
    <row r="107" spans="2:4" ht="12.75" customHeight="1">
      <c r="B107" s="5"/>
      <c r="C107" s="10"/>
      <c r="D107" s="10"/>
    </row>
    <row r="108" spans="2:4" ht="12.75" customHeight="1">
      <c r="B108" s="5"/>
      <c r="C108" s="10"/>
      <c r="D108" s="10"/>
    </row>
    <row r="109" spans="2:4" ht="12.75" customHeight="1">
      <c r="B109" s="5"/>
      <c r="C109" s="10"/>
      <c r="D109" s="10"/>
    </row>
    <row r="110" spans="2:4" ht="12.75" customHeight="1">
      <c r="B110" s="5"/>
      <c r="C110" s="10"/>
      <c r="D110" s="10"/>
    </row>
    <row r="111" spans="2:4" ht="12.75" customHeight="1">
      <c r="B111" s="5"/>
      <c r="C111" s="10"/>
      <c r="D111" s="10"/>
    </row>
    <row r="112" spans="2:4" ht="12.75" customHeight="1">
      <c r="B112" s="5"/>
      <c r="C112" s="10"/>
      <c r="D112" s="10"/>
    </row>
    <row r="113" spans="2:4" ht="12.75" customHeight="1">
      <c r="B113" s="5"/>
      <c r="C113" s="10"/>
      <c r="D113" s="10"/>
    </row>
    <row r="114" spans="2:4" ht="12.75" customHeight="1">
      <c r="B114" s="5"/>
      <c r="C114" s="10"/>
      <c r="D114" s="10"/>
    </row>
    <row r="115" spans="2:4" ht="12.75" customHeight="1">
      <c r="B115" s="5"/>
      <c r="C115" s="10"/>
      <c r="D115" s="10"/>
    </row>
    <row r="116" spans="2:4" ht="12.75" customHeight="1">
      <c r="B116" s="5"/>
      <c r="C116" s="10"/>
      <c r="D116" s="10"/>
    </row>
    <row r="117" spans="2:4" ht="12.75" customHeight="1">
      <c r="B117" s="5"/>
      <c r="C117" s="10"/>
      <c r="D117" s="10"/>
    </row>
    <row r="118" spans="2:4" ht="12.75" customHeight="1">
      <c r="B118" s="5"/>
      <c r="C118" s="10"/>
      <c r="D118" s="10"/>
    </row>
    <row r="119" spans="2:4" ht="12.75" customHeight="1">
      <c r="B119" s="5"/>
      <c r="C119" s="10"/>
      <c r="D119" s="10"/>
    </row>
    <row r="120" spans="2:4" ht="12.75" customHeight="1">
      <c r="B120" s="5"/>
      <c r="C120" s="10"/>
      <c r="D120" s="10"/>
    </row>
    <row r="121" spans="2:4" ht="12.75" customHeight="1">
      <c r="B121" s="5"/>
      <c r="C121" s="10"/>
      <c r="D121" s="10"/>
    </row>
    <row r="122" spans="2:4" ht="12.75" customHeight="1">
      <c r="B122" s="5"/>
      <c r="C122" s="10"/>
      <c r="D122" s="10"/>
    </row>
    <row r="123" spans="2:4" ht="12.75" customHeight="1">
      <c r="B123" s="5"/>
      <c r="C123" s="10"/>
      <c r="D123" s="10"/>
    </row>
    <row r="124" spans="2:4" ht="12.75" customHeight="1">
      <c r="B124" s="5"/>
      <c r="C124" s="10"/>
      <c r="D124" s="10"/>
    </row>
    <row r="125" spans="2:4" ht="12.75" customHeight="1">
      <c r="B125" s="5"/>
      <c r="C125" s="10"/>
      <c r="D125" s="10"/>
    </row>
    <row r="126" spans="2:4" ht="12.75" customHeight="1">
      <c r="B126" s="5"/>
      <c r="C126" s="10"/>
      <c r="D126" s="10"/>
    </row>
    <row r="127" spans="2:4" ht="12.75" customHeight="1">
      <c r="B127" s="5"/>
      <c r="C127" s="10"/>
      <c r="D127" s="10"/>
    </row>
    <row r="128" spans="2:4" ht="12.75" customHeight="1">
      <c r="B128" s="5"/>
      <c r="C128" s="10"/>
      <c r="D128" s="10"/>
    </row>
    <row r="129" spans="2:4" ht="12.75" customHeight="1">
      <c r="B129" s="5"/>
      <c r="C129" s="10"/>
      <c r="D129" s="10"/>
    </row>
    <row r="130" spans="2:4" ht="12.75" customHeight="1">
      <c r="B130" s="5"/>
      <c r="C130" s="10"/>
      <c r="D130" s="10"/>
    </row>
    <row r="131" spans="2:4" ht="12.75" customHeight="1">
      <c r="B131" s="5"/>
      <c r="C131" s="10"/>
      <c r="D131" s="10"/>
    </row>
    <row r="132" spans="2:4" ht="12.75" customHeight="1">
      <c r="B132" s="5"/>
      <c r="C132" s="10"/>
      <c r="D132" s="10"/>
    </row>
    <row r="133" spans="2:4" ht="12.75" customHeight="1">
      <c r="B133" s="5"/>
      <c r="C133" s="10"/>
      <c r="D133" s="10"/>
    </row>
    <row r="134" spans="2:4" ht="12.75" customHeight="1">
      <c r="B134" s="5"/>
      <c r="C134" s="10"/>
      <c r="D134" s="10"/>
    </row>
    <row r="135" spans="2:4" ht="12.75" customHeight="1">
      <c r="B135" s="5"/>
      <c r="C135" s="10"/>
      <c r="D135" s="10"/>
    </row>
    <row r="136" spans="2:4" ht="12.75" customHeight="1">
      <c r="B136" s="5"/>
      <c r="C136" s="10"/>
      <c r="D136" s="10"/>
    </row>
    <row r="137" spans="2:4" ht="12.75" customHeight="1">
      <c r="B137" s="5"/>
      <c r="C137" s="10"/>
      <c r="D137" s="10"/>
    </row>
    <row r="138" spans="2:4" ht="12.75" customHeight="1">
      <c r="B138" s="5"/>
      <c r="C138" s="10"/>
      <c r="D138" s="10"/>
    </row>
    <row r="139" spans="2:4" ht="12.75" customHeight="1">
      <c r="B139" s="5"/>
      <c r="C139" s="10"/>
      <c r="D139" s="10"/>
    </row>
    <row r="140" spans="2:4" ht="12.75" customHeight="1">
      <c r="B140" s="5"/>
      <c r="C140" s="10"/>
      <c r="D140" s="10"/>
    </row>
    <row r="141" spans="2:4" ht="12.75" customHeight="1">
      <c r="B141" s="5"/>
      <c r="C141" s="10"/>
      <c r="D141" s="10"/>
    </row>
    <row r="142" spans="2:4" ht="12.75" customHeight="1">
      <c r="B142" s="5"/>
      <c r="C142" s="10"/>
      <c r="D142" s="10"/>
    </row>
    <row r="143" spans="2:4" ht="12.75" customHeight="1">
      <c r="B143" s="5"/>
      <c r="C143" s="10"/>
      <c r="D143" s="10"/>
    </row>
    <row r="144" spans="2:4" ht="12.75" customHeight="1">
      <c r="B144" s="5"/>
      <c r="C144" s="10"/>
      <c r="D144" s="10"/>
    </row>
    <row r="145" spans="2:4" ht="12.75" customHeight="1">
      <c r="B145" s="5"/>
      <c r="C145" s="10"/>
      <c r="D145" s="10"/>
    </row>
    <row r="146" spans="2:4" ht="12.75" customHeight="1">
      <c r="B146" s="5"/>
      <c r="C146" s="10"/>
      <c r="D146" s="10"/>
    </row>
    <row r="147" spans="2:4" ht="12.75" customHeight="1">
      <c r="B147" s="5"/>
      <c r="C147" s="10"/>
      <c r="D147" s="10"/>
    </row>
    <row r="148" spans="2:4" ht="12.75" customHeight="1">
      <c r="B148" s="5"/>
      <c r="C148" s="10"/>
      <c r="D148" s="10"/>
    </row>
    <row r="149" spans="2:4" ht="12.75" customHeight="1">
      <c r="B149" s="5"/>
      <c r="C149" s="10"/>
      <c r="D149" s="10"/>
    </row>
    <row r="150" spans="2:4" ht="12.75" customHeight="1">
      <c r="B150" s="5"/>
      <c r="C150" s="10"/>
      <c r="D150" s="10"/>
    </row>
    <row r="151" spans="2:4" ht="12.75" customHeight="1">
      <c r="B151" s="5"/>
      <c r="C151" s="10"/>
      <c r="D151" s="10"/>
    </row>
    <row r="152" spans="2:4" ht="12.75" customHeight="1">
      <c r="B152" s="5"/>
      <c r="C152" s="10"/>
      <c r="D152" s="10"/>
    </row>
    <row r="153" spans="2:4" ht="12.75" customHeight="1">
      <c r="B153" s="5"/>
      <c r="C153" s="10"/>
      <c r="D153" s="10"/>
    </row>
    <row r="154" spans="2:4" ht="12.75" customHeight="1">
      <c r="B154" s="5"/>
      <c r="C154" s="10"/>
      <c r="D154" s="10"/>
    </row>
    <row r="155" spans="2:4" ht="12.75" customHeight="1">
      <c r="B155" s="5"/>
      <c r="C155" s="10"/>
      <c r="D155" s="10"/>
    </row>
    <row r="156" spans="2:4" ht="12.75" customHeight="1">
      <c r="B156" s="5"/>
      <c r="C156" s="10"/>
      <c r="D156" s="10"/>
    </row>
    <row r="157" spans="2:4" ht="12.75" customHeight="1">
      <c r="B157" s="5"/>
      <c r="C157" s="10"/>
      <c r="D157" s="10"/>
    </row>
    <row r="158" spans="2:4" ht="12.75" customHeight="1">
      <c r="B158" s="5"/>
      <c r="C158" s="10"/>
      <c r="D158" s="10"/>
    </row>
    <row r="159" spans="2:4" ht="12.75" customHeight="1">
      <c r="B159" s="5"/>
      <c r="C159" s="10"/>
      <c r="D159" s="10"/>
    </row>
    <row r="160" spans="2:4" ht="12.75" customHeight="1">
      <c r="B160" s="5"/>
      <c r="C160" s="10"/>
      <c r="D160" s="10"/>
    </row>
    <row r="161" spans="2:4" ht="12.75" customHeight="1">
      <c r="B161" s="5"/>
      <c r="C161" s="10"/>
      <c r="D161" s="10"/>
    </row>
    <row r="162" spans="2:4" ht="12.75" customHeight="1">
      <c r="B162" s="5"/>
      <c r="C162" s="10"/>
      <c r="D162" s="10"/>
    </row>
    <row r="163" spans="2:4" ht="12.75" customHeight="1">
      <c r="B163" s="5"/>
      <c r="C163" s="10"/>
      <c r="D163" s="10"/>
    </row>
    <row r="164" spans="2:4" ht="12.75" customHeight="1">
      <c r="B164" s="5"/>
      <c r="C164" s="10"/>
      <c r="D164" s="10"/>
    </row>
    <row r="165" spans="2:4" ht="12.75" customHeight="1">
      <c r="B165" s="5"/>
      <c r="C165" s="10"/>
      <c r="D165" s="10"/>
    </row>
    <row r="166" spans="2:4" ht="12.75" customHeight="1">
      <c r="C166" s="10"/>
      <c r="D166" s="10"/>
    </row>
    <row r="167" spans="2:4" ht="12.75" customHeight="1">
      <c r="C167" s="10"/>
      <c r="D167" s="10"/>
    </row>
    <row r="168" spans="2:4" ht="12.75" customHeight="1">
      <c r="C168" s="10"/>
      <c r="D168" s="10"/>
    </row>
    <row r="169" spans="2:4" ht="12.75" customHeight="1">
      <c r="C169" s="10"/>
      <c r="D169" s="10"/>
    </row>
    <row r="170" spans="2:4" ht="12.75" customHeight="1">
      <c r="C170" s="10"/>
      <c r="D170" s="10"/>
    </row>
    <row r="171" spans="2:4" ht="12.75" customHeight="1">
      <c r="C171" s="10"/>
      <c r="D171" s="10"/>
    </row>
    <row r="172" spans="2:4" ht="12.75" customHeight="1">
      <c r="C172" s="10"/>
      <c r="D172" s="10"/>
    </row>
    <row r="173" spans="2:4" ht="12.75" customHeight="1">
      <c r="C173" s="10"/>
      <c r="D173" s="10"/>
    </row>
    <row r="174" spans="2:4" ht="12.75" customHeight="1">
      <c r="C174" s="10"/>
      <c r="D174" s="10"/>
    </row>
    <row r="175" spans="2:4" ht="12.75" customHeight="1">
      <c r="C175" s="10"/>
      <c r="D175" s="10"/>
    </row>
    <row r="176" spans="2:4" ht="12.75" customHeight="1">
      <c r="C176" s="10"/>
      <c r="D176" s="10"/>
    </row>
    <row r="177" spans="3:4" ht="12.75" customHeight="1">
      <c r="C177" s="10"/>
      <c r="D177" s="10"/>
    </row>
    <row r="178" spans="3:4" ht="12.75" customHeight="1">
      <c r="C178" s="10"/>
      <c r="D178" s="10"/>
    </row>
    <row r="179" spans="3:4" ht="12.75" customHeight="1">
      <c r="C179" s="10"/>
      <c r="D179" s="10"/>
    </row>
    <row r="180" spans="3:4" ht="12.75" customHeight="1">
      <c r="C180" s="10"/>
      <c r="D180" s="10"/>
    </row>
    <row r="181" spans="3:4" ht="12.75" customHeight="1">
      <c r="C181" s="10"/>
      <c r="D181" s="10"/>
    </row>
    <row r="182" spans="3:4" ht="12.75" customHeight="1">
      <c r="C182" s="10"/>
      <c r="D182" s="10"/>
    </row>
    <row r="183" spans="3:4" ht="12.75" customHeight="1">
      <c r="C183" s="10"/>
      <c r="D183" s="10"/>
    </row>
    <row r="184" spans="3:4" ht="12.75" customHeight="1">
      <c r="C184" s="10"/>
      <c r="D184" s="10"/>
    </row>
    <row r="185" spans="3:4" ht="12.75" customHeight="1">
      <c r="C185" s="10"/>
      <c r="D185" s="10"/>
    </row>
    <row r="186" spans="3:4" ht="12.75" customHeight="1">
      <c r="C186" s="10"/>
      <c r="D186" s="10"/>
    </row>
    <row r="187" spans="3:4" ht="12.75" customHeight="1">
      <c r="C187" s="10"/>
      <c r="D187" s="10"/>
    </row>
    <row r="188" spans="3:4" ht="12.75" customHeight="1">
      <c r="C188" s="10"/>
      <c r="D188" s="10"/>
    </row>
    <row r="189" spans="3:4" ht="12.75" customHeight="1">
      <c r="C189" s="10"/>
      <c r="D189" s="10"/>
    </row>
    <row r="190" spans="3:4" ht="12.75" customHeight="1">
      <c r="C190" s="10"/>
      <c r="D190" s="10"/>
    </row>
    <row r="191" spans="3:4" ht="12.75" customHeight="1">
      <c r="C191" s="10"/>
      <c r="D191" s="10"/>
    </row>
    <row r="192" spans="3:4" ht="12.75" customHeight="1">
      <c r="C192" s="10"/>
      <c r="D192" s="10"/>
    </row>
    <row r="193" spans="3:4" ht="12.75" customHeight="1">
      <c r="C193" s="10"/>
      <c r="D193" s="10"/>
    </row>
    <row r="194" spans="3:4" ht="12.75" customHeight="1">
      <c r="C194" s="10"/>
      <c r="D194" s="10"/>
    </row>
    <row r="195" spans="3:4" ht="12.75" customHeight="1">
      <c r="C195" s="10"/>
      <c r="D195" s="10"/>
    </row>
    <row r="196" spans="3:4" ht="12.75" customHeight="1">
      <c r="C196" s="10"/>
      <c r="D196" s="10"/>
    </row>
    <row r="197" spans="3:4" ht="12.75" customHeight="1">
      <c r="C197" s="10"/>
      <c r="D197" s="10"/>
    </row>
    <row r="198" spans="3:4" ht="12.75" customHeight="1">
      <c r="C198" s="10"/>
      <c r="D198" s="10"/>
    </row>
    <row r="199" spans="3:4" ht="12.75" customHeight="1">
      <c r="C199" s="10"/>
      <c r="D199" s="10"/>
    </row>
    <row r="200" spans="3:4" ht="12.75" customHeight="1">
      <c r="C200" s="10"/>
      <c r="D200" s="10"/>
    </row>
    <row r="201" spans="3:4" ht="12.75" customHeight="1">
      <c r="C201" s="10"/>
      <c r="D201" s="10"/>
    </row>
    <row r="202" spans="3:4" ht="12.75" customHeight="1">
      <c r="C202" s="10"/>
      <c r="D202" s="10"/>
    </row>
    <row r="203" spans="3:4" ht="12.75" customHeight="1">
      <c r="C203" s="10"/>
      <c r="D203" s="10"/>
    </row>
    <row r="204" spans="3:4" ht="12.75" customHeight="1">
      <c r="C204" s="10"/>
      <c r="D204" s="10"/>
    </row>
    <row r="205" spans="3:4" ht="12.75" customHeight="1">
      <c r="C205" s="10"/>
      <c r="D205" s="10"/>
    </row>
    <row r="206" spans="3:4" ht="12.75" customHeight="1">
      <c r="C206" s="10"/>
      <c r="D206" s="10"/>
    </row>
    <row r="207" spans="3:4" ht="12.75" customHeight="1">
      <c r="C207" s="10"/>
      <c r="D207" s="10"/>
    </row>
    <row r="208" spans="3:4" ht="12.75" customHeight="1">
      <c r="C208" s="10"/>
      <c r="D208" s="10"/>
    </row>
    <row r="209" spans="3:4" ht="12.75" customHeight="1">
      <c r="C209" s="10"/>
      <c r="D209" s="10"/>
    </row>
    <row r="210" spans="3:4" ht="12.75" customHeight="1">
      <c r="C210" s="10"/>
      <c r="D210" s="10"/>
    </row>
    <row r="211" spans="3:4" ht="12.75" customHeight="1">
      <c r="C211" s="10"/>
      <c r="D211" s="10"/>
    </row>
    <row r="212" spans="3:4" ht="12.75" customHeight="1">
      <c r="C212" s="10"/>
      <c r="D212" s="10"/>
    </row>
    <row r="213" spans="3:4" ht="12.75" customHeight="1">
      <c r="C213" s="10"/>
      <c r="D213" s="10"/>
    </row>
    <row r="214" spans="3:4" ht="12.75" customHeight="1">
      <c r="C214" s="10"/>
      <c r="D214" s="10"/>
    </row>
    <row r="215" spans="3:4" ht="12.75" customHeight="1">
      <c r="C215" s="10"/>
      <c r="D215" s="10"/>
    </row>
    <row r="216" spans="3:4" ht="12.75" customHeight="1">
      <c r="C216" s="10"/>
      <c r="D216" s="10"/>
    </row>
    <row r="217" spans="3:4" ht="12.75" customHeight="1">
      <c r="C217" s="10"/>
      <c r="D217" s="10"/>
    </row>
    <row r="218" spans="3:4" ht="12.75" customHeight="1">
      <c r="C218" s="10"/>
      <c r="D218" s="10"/>
    </row>
    <row r="219" spans="3:4" ht="12.75" customHeight="1">
      <c r="C219" s="10"/>
      <c r="D219" s="10"/>
    </row>
    <row r="220" spans="3:4" ht="12.75" customHeight="1">
      <c r="C220" s="10"/>
      <c r="D220" s="10"/>
    </row>
    <row r="221" spans="3:4" ht="12.75" customHeight="1">
      <c r="C221" s="10"/>
      <c r="D221" s="10"/>
    </row>
    <row r="222" spans="3:4" ht="12.75" customHeight="1">
      <c r="C222" s="10"/>
      <c r="D222" s="10"/>
    </row>
    <row r="223" spans="3:4" ht="12.75" customHeight="1">
      <c r="C223" s="10"/>
      <c r="D223" s="10"/>
    </row>
    <row r="224" spans="3:4" ht="12.75" customHeight="1">
      <c r="C224" s="10"/>
      <c r="D224" s="10"/>
    </row>
    <row r="225" spans="3:4" ht="12.75" customHeight="1">
      <c r="C225" s="10"/>
      <c r="D225" s="10"/>
    </row>
    <row r="226" spans="3:4" ht="12.75" customHeight="1">
      <c r="C226" s="10"/>
      <c r="D226" s="10"/>
    </row>
    <row r="227" spans="3:4" ht="12.75" customHeight="1">
      <c r="C227" s="10"/>
      <c r="D227" s="10"/>
    </row>
    <row r="228" spans="3:4" ht="12.75" customHeight="1">
      <c r="C228" s="10"/>
      <c r="D228" s="10"/>
    </row>
    <row r="229" spans="3:4" ht="12.75" customHeight="1">
      <c r="C229" s="10"/>
      <c r="D229" s="10"/>
    </row>
    <row r="230" spans="3:4" ht="12.75" customHeight="1">
      <c r="C230" s="10"/>
      <c r="D230" s="10"/>
    </row>
    <row r="231" spans="3:4" ht="12.75" customHeight="1">
      <c r="C231" s="10"/>
      <c r="D231" s="10"/>
    </row>
    <row r="232" spans="3:4" ht="12.75" customHeight="1">
      <c r="C232" s="10"/>
      <c r="D232" s="10"/>
    </row>
    <row r="233" spans="3:4" ht="12.75" customHeight="1">
      <c r="C233" s="10"/>
      <c r="D233" s="10"/>
    </row>
    <row r="234" spans="3:4" ht="12.75" customHeight="1">
      <c r="C234" s="10"/>
      <c r="D234" s="10"/>
    </row>
    <row r="235" spans="3:4" ht="12.75" customHeight="1">
      <c r="C235" s="10"/>
      <c r="D235" s="10"/>
    </row>
    <row r="236" spans="3:4" ht="12.75" customHeight="1">
      <c r="C236" s="10"/>
      <c r="D236" s="10"/>
    </row>
    <row r="237" spans="3:4" ht="12.75" customHeight="1">
      <c r="C237" s="10"/>
      <c r="D237" s="10"/>
    </row>
    <row r="238" spans="3:4" ht="12.75" customHeight="1">
      <c r="C238" s="10"/>
      <c r="D238" s="10"/>
    </row>
    <row r="239" spans="3:4" ht="12.75" customHeight="1">
      <c r="C239" s="10"/>
      <c r="D239" s="10"/>
    </row>
    <row r="240" spans="3:4" ht="12.75" customHeight="1">
      <c r="C240" s="10"/>
      <c r="D240" s="10"/>
    </row>
    <row r="241" spans="3:4" ht="12.75" customHeight="1">
      <c r="C241" s="10"/>
      <c r="D241" s="10"/>
    </row>
    <row r="242" spans="3:4" ht="12.75" customHeight="1">
      <c r="C242" s="10"/>
      <c r="D242" s="10"/>
    </row>
    <row r="243" spans="3:4" ht="12.75" customHeight="1">
      <c r="C243" s="10"/>
      <c r="D243" s="10"/>
    </row>
    <row r="244" spans="3:4" ht="12.75" customHeight="1">
      <c r="C244" s="10"/>
      <c r="D244" s="10"/>
    </row>
    <row r="245" spans="3:4" ht="12.75" customHeight="1">
      <c r="C245" s="10"/>
      <c r="D245" s="10"/>
    </row>
    <row r="246" spans="3:4" ht="12.75" customHeight="1">
      <c r="C246" s="10"/>
      <c r="D246" s="10"/>
    </row>
    <row r="247" spans="3:4" ht="12.75" customHeight="1">
      <c r="C247" s="10"/>
      <c r="D247" s="10"/>
    </row>
    <row r="248" spans="3:4" ht="12.75" customHeight="1">
      <c r="C248" s="10"/>
      <c r="D248" s="10"/>
    </row>
    <row r="249" spans="3:4" ht="12.75" customHeight="1">
      <c r="C249" s="10"/>
      <c r="D249" s="10"/>
    </row>
    <row r="250" spans="3:4" ht="12.75" customHeight="1">
      <c r="C250" s="10"/>
      <c r="D250" s="10"/>
    </row>
    <row r="251" spans="3:4" ht="12.75" customHeight="1">
      <c r="C251" s="10"/>
      <c r="D251" s="10"/>
    </row>
    <row r="252" spans="3:4" ht="12.75" customHeight="1">
      <c r="C252" s="10"/>
      <c r="D252" s="10"/>
    </row>
    <row r="253" spans="3:4" ht="12.75" customHeight="1">
      <c r="C253" s="10"/>
      <c r="D253" s="10"/>
    </row>
    <row r="254" spans="3:4" ht="12.75" customHeight="1">
      <c r="C254" s="10"/>
      <c r="D254" s="10"/>
    </row>
    <row r="255" spans="3:4" ht="12.75" customHeight="1">
      <c r="C255" s="10"/>
      <c r="D255" s="10"/>
    </row>
    <row r="256" spans="3:4" ht="12.75" customHeight="1">
      <c r="C256" s="10"/>
      <c r="D256" s="10"/>
    </row>
    <row r="257" spans="3:4" ht="12.75" customHeight="1">
      <c r="C257" s="10"/>
      <c r="D257" s="10"/>
    </row>
    <row r="258" spans="3:4" ht="12.75" customHeight="1">
      <c r="C258" s="10"/>
      <c r="D258" s="10"/>
    </row>
    <row r="259" spans="3:4" ht="12.75" customHeight="1">
      <c r="C259" s="10"/>
      <c r="D259" s="10"/>
    </row>
    <row r="260" spans="3:4" ht="12.75" customHeight="1">
      <c r="C260" s="10"/>
      <c r="D260" s="10"/>
    </row>
    <row r="261" spans="3:4" ht="12.75" customHeight="1">
      <c r="C261" s="10"/>
      <c r="D261" s="10"/>
    </row>
    <row r="262" spans="3:4" ht="12.75" customHeight="1">
      <c r="C262" s="10"/>
      <c r="D262" s="10"/>
    </row>
    <row r="263" spans="3:4" ht="12.75" customHeight="1">
      <c r="C263" s="10"/>
      <c r="D263" s="10"/>
    </row>
    <row r="264" spans="3:4" ht="12.75" customHeight="1">
      <c r="C264" s="10"/>
      <c r="D264" s="10"/>
    </row>
    <row r="265" spans="3:4" ht="12.75" customHeight="1">
      <c r="C265" s="10"/>
      <c r="D265" s="10"/>
    </row>
    <row r="266" spans="3:4" ht="12.75" customHeight="1">
      <c r="C266" s="10"/>
      <c r="D266" s="10"/>
    </row>
    <row r="267" spans="3:4" ht="12.75" customHeight="1">
      <c r="C267" s="10"/>
      <c r="D267" s="10"/>
    </row>
    <row r="268" spans="3:4" ht="12.75" customHeight="1">
      <c r="C268" s="10"/>
      <c r="D268" s="10"/>
    </row>
    <row r="269" spans="3:4" ht="12.75" customHeight="1">
      <c r="C269" s="10"/>
      <c r="D269" s="10"/>
    </row>
    <row r="270" spans="3:4" ht="12.75" customHeight="1">
      <c r="C270" s="10"/>
      <c r="D270" s="10"/>
    </row>
    <row r="271" spans="3:4" ht="12.75" customHeight="1">
      <c r="C271" s="10"/>
      <c r="D271" s="10"/>
    </row>
    <row r="272" spans="3:4" ht="12.75" customHeight="1">
      <c r="C272" s="10"/>
      <c r="D272" s="10"/>
    </row>
    <row r="273" spans="3:4" ht="12.75" customHeight="1">
      <c r="C273" s="10"/>
      <c r="D273" s="10"/>
    </row>
    <row r="274" spans="3:4" ht="12.75" customHeight="1">
      <c r="C274" s="10"/>
      <c r="D274" s="10"/>
    </row>
    <row r="275" spans="3:4" ht="12.75" customHeight="1">
      <c r="C275" s="10"/>
      <c r="D275" s="10"/>
    </row>
    <row r="276" spans="3:4" ht="12.75" customHeight="1">
      <c r="C276" s="10"/>
      <c r="D276" s="10"/>
    </row>
    <row r="277" spans="3:4" ht="12.75" customHeight="1">
      <c r="C277" s="10"/>
      <c r="D277" s="10"/>
    </row>
    <row r="278" spans="3:4" ht="12.75" customHeight="1">
      <c r="C278" s="10"/>
      <c r="D278" s="10"/>
    </row>
    <row r="279" spans="3:4" ht="12.75" customHeight="1">
      <c r="C279" s="10"/>
      <c r="D279" s="10"/>
    </row>
    <row r="280" spans="3:4" ht="12.75" customHeight="1">
      <c r="C280" s="10"/>
      <c r="D280" s="10"/>
    </row>
    <row r="281" spans="3:4" ht="12.75" customHeight="1">
      <c r="C281" s="10"/>
      <c r="D281" s="10"/>
    </row>
    <row r="282" spans="3:4" ht="12.75" customHeight="1">
      <c r="C282" s="10"/>
      <c r="D282" s="10"/>
    </row>
    <row r="283" spans="3:4" ht="12.75" customHeight="1">
      <c r="C283" s="10"/>
      <c r="D283" s="10"/>
    </row>
    <row r="284" spans="3:4" ht="12.75" customHeight="1">
      <c r="C284" s="10"/>
      <c r="D284" s="10"/>
    </row>
    <row r="285" spans="3:4" ht="12.75" customHeight="1">
      <c r="C285" s="10"/>
      <c r="D285" s="10"/>
    </row>
    <row r="286" spans="3:4" ht="12.75" customHeight="1">
      <c r="C286" s="10"/>
      <c r="D286" s="10"/>
    </row>
    <row r="287" spans="3:4" ht="12.75" customHeight="1">
      <c r="C287" s="10"/>
      <c r="D287" s="10"/>
    </row>
    <row r="288" spans="3:4" ht="12.75" customHeight="1">
      <c r="C288" s="10"/>
      <c r="D288" s="10"/>
    </row>
    <row r="289" spans="3:4" ht="12.75" customHeight="1">
      <c r="C289" s="10"/>
      <c r="D289" s="10"/>
    </row>
    <row r="290" spans="3:4" ht="12.75" customHeight="1">
      <c r="C290" s="10"/>
      <c r="D290" s="10"/>
    </row>
    <row r="291" spans="3:4" ht="12.75" customHeight="1">
      <c r="C291" s="10"/>
      <c r="D291" s="10"/>
    </row>
    <row r="292" spans="3:4" ht="12.75" customHeight="1">
      <c r="C292" s="10"/>
      <c r="D292" s="10"/>
    </row>
    <row r="293" spans="3:4" ht="12.75" customHeight="1">
      <c r="C293" s="10"/>
      <c r="D293" s="10"/>
    </row>
    <row r="294" spans="3:4" ht="12.75" customHeight="1">
      <c r="C294" s="10"/>
      <c r="D294" s="10"/>
    </row>
    <row r="295" spans="3:4" ht="12.75" customHeight="1">
      <c r="C295" s="10"/>
      <c r="D295" s="10"/>
    </row>
    <row r="296" spans="3:4" ht="12.75" customHeight="1">
      <c r="C296" s="10"/>
      <c r="D296" s="10"/>
    </row>
    <row r="297" spans="3:4" ht="12.75" customHeight="1">
      <c r="C297" s="10"/>
      <c r="D297" s="10"/>
    </row>
    <row r="298" spans="3:4" ht="12.75" customHeight="1">
      <c r="C298" s="10"/>
      <c r="D298" s="10"/>
    </row>
    <row r="299" spans="3:4" ht="12.75" customHeight="1">
      <c r="C299" s="10"/>
      <c r="D299" s="10"/>
    </row>
    <row r="300" spans="3:4" ht="12.75" customHeight="1">
      <c r="C300" s="10"/>
      <c r="D300" s="10"/>
    </row>
    <row r="301" spans="3:4" ht="12.75" customHeight="1">
      <c r="C301" s="10"/>
      <c r="D301" s="10"/>
    </row>
    <row r="302" spans="3:4" ht="12.75" customHeight="1">
      <c r="C302" s="10"/>
      <c r="D302" s="10"/>
    </row>
    <row r="303" spans="3:4" ht="12.75" customHeight="1">
      <c r="C303" s="10"/>
      <c r="D303" s="10"/>
    </row>
    <row r="304" spans="3:4" ht="12.75" customHeight="1">
      <c r="C304" s="10"/>
      <c r="D304" s="10"/>
    </row>
    <row r="305" spans="3:4" ht="12.75" customHeight="1">
      <c r="C305" s="10"/>
      <c r="D305" s="10"/>
    </row>
    <row r="306" spans="3:4" ht="12.75" customHeight="1">
      <c r="C306" s="10"/>
      <c r="D306" s="10"/>
    </row>
    <row r="307" spans="3:4" ht="12.75" customHeight="1">
      <c r="C307" s="10"/>
      <c r="D307" s="10"/>
    </row>
    <row r="308" spans="3:4" ht="12.75" customHeight="1">
      <c r="C308" s="10"/>
      <c r="D308" s="10"/>
    </row>
    <row r="309" spans="3:4" ht="12.75" customHeight="1">
      <c r="C309" s="10"/>
      <c r="D309" s="10"/>
    </row>
    <row r="310" spans="3:4" ht="12.75" customHeight="1">
      <c r="C310" s="10"/>
      <c r="D310" s="10"/>
    </row>
    <row r="311" spans="3:4" ht="12.75" customHeight="1">
      <c r="C311" s="10"/>
      <c r="D311" s="10"/>
    </row>
    <row r="312" spans="3:4" ht="12.75" customHeight="1">
      <c r="C312" s="10"/>
      <c r="D312" s="10"/>
    </row>
    <row r="313" spans="3:4" ht="12.75" customHeight="1">
      <c r="C313" s="10"/>
      <c r="D313" s="10"/>
    </row>
    <row r="314" spans="3:4" ht="12.75" customHeight="1">
      <c r="C314" s="10"/>
      <c r="D314" s="10"/>
    </row>
    <row r="315" spans="3:4" ht="12.75" customHeight="1">
      <c r="C315" s="10"/>
      <c r="D315" s="10"/>
    </row>
    <row r="316" spans="3:4" ht="12.75" customHeight="1">
      <c r="C316" s="10"/>
      <c r="D316" s="10"/>
    </row>
    <row r="317" spans="3:4" ht="12.75" customHeight="1">
      <c r="C317" s="10"/>
      <c r="D317" s="10"/>
    </row>
    <row r="318" spans="3:4" ht="12.75" customHeight="1">
      <c r="C318" s="10"/>
      <c r="D318" s="10"/>
    </row>
    <row r="319" spans="3:4" ht="12.75" customHeight="1">
      <c r="C319" s="10"/>
      <c r="D319" s="10"/>
    </row>
    <row r="320" spans="3:4" ht="12.75" customHeight="1">
      <c r="C320" s="10"/>
      <c r="D320" s="10"/>
    </row>
    <row r="321" spans="3:4" ht="12.75" customHeight="1">
      <c r="C321" s="10"/>
      <c r="D321" s="10"/>
    </row>
    <row r="322" spans="3:4" ht="12.75" customHeight="1">
      <c r="C322" s="10"/>
      <c r="D322" s="10"/>
    </row>
    <row r="323" spans="3:4" ht="12.75" customHeight="1">
      <c r="C323" s="10"/>
      <c r="D323" s="10"/>
    </row>
    <row r="324" spans="3:4" ht="12.75" customHeight="1">
      <c r="C324" s="10"/>
      <c r="D324" s="10"/>
    </row>
    <row r="325" spans="3:4" ht="12.75" customHeight="1">
      <c r="C325" s="10"/>
      <c r="D325" s="10"/>
    </row>
    <row r="326" spans="3:4" ht="12.75" customHeight="1">
      <c r="C326" s="10"/>
      <c r="D326" s="10"/>
    </row>
    <row r="327" spans="3:4" ht="12.75" customHeight="1">
      <c r="C327" s="10"/>
      <c r="D327" s="10"/>
    </row>
    <row r="328" spans="3:4" ht="12.75" customHeight="1">
      <c r="C328" s="10"/>
      <c r="D328" s="10"/>
    </row>
    <row r="329" spans="3:4" ht="12.75" customHeight="1">
      <c r="C329" s="10"/>
      <c r="D329" s="10"/>
    </row>
    <row r="330" spans="3:4" ht="12.75" customHeight="1">
      <c r="C330" s="10"/>
      <c r="D330" s="10"/>
    </row>
    <row r="331" spans="3:4" ht="12.75" customHeight="1">
      <c r="C331" s="10"/>
      <c r="D331" s="10"/>
    </row>
    <row r="332" spans="3:4" ht="12.75" customHeight="1">
      <c r="C332" s="10"/>
      <c r="D332" s="10"/>
    </row>
    <row r="333" spans="3:4" ht="12.75" customHeight="1">
      <c r="C333" s="10"/>
      <c r="D333" s="10"/>
    </row>
    <row r="334" spans="3:4" ht="12.75" customHeight="1">
      <c r="C334" s="10"/>
      <c r="D334" s="10"/>
    </row>
    <row r="335" spans="3:4" ht="12.75" customHeight="1">
      <c r="C335" s="10"/>
      <c r="D335" s="10"/>
    </row>
    <row r="336" spans="3:4" ht="12.75" customHeight="1">
      <c r="C336" s="10"/>
      <c r="D336" s="10"/>
    </row>
    <row r="337" spans="3:4" ht="12.75" customHeight="1">
      <c r="C337" s="10"/>
      <c r="D337" s="10"/>
    </row>
    <row r="338" spans="3:4" ht="12.75" customHeight="1">
      <c r="C338" s="10"/>
      <c r="D338" s="10"/>
    </row>
    <row r="339" spans="3:4" ht="12.75" customHeight="1">
      <c r="C339" s="10"/>
      <c r="D339" s="10"/>
    </row>
    <row r="340" spans="3:4" ht="12.75" customHeight="1">
      <c r="C340" s="10"/>
      <c r="D340" s="10"/>
    </row>
    <row r="341" spans="3:4" ht="12.75" customHeight="1">
      <c r="C341" s="10"/>
      <c r="D341" s="10"/>
    </row>
    <row r="342" spans="3:4" ht="12.75" customHeight="1">
      <c r="C342" s="10"/>
      <c r="D342" s="10"/>
    </row>
    <row r="343" spans="3:4" ht="12.75" customHeight="1">
      <c r="C343" s="10"/>
      <c r="D343" s="10"/>
    </row>
    <row r="344" spans="3:4" ht="12.75" customHeight="1">
      <c r="C344" s="10"/>
      <c r="D344" s="10"/>
    </row>
    <row r="345" spans="3:4" ht="12.75" customHeight="1">
      <c r="C345" s="10"/>
      <c r="D345" s="10"/>
    </row>
    <row r="346" spans="3:4" ht="12.75" customHeight="1">
      <c r="C346" s="10"/>
      <c r="D346" s="10"/>
    </row>
    <row r="347" spans="3:4" ht="12.75" customHeight="1">
      <c r="C347" s="10"/>
      <c r="D347" s="10"/>
    </row>
    <row r="348" spans="3:4" ht="12.75" customHeight="1">
      <c r="C348" s="10"/>
      <c r="D348" s="10"/>
    </row>
    <row r="349" spans="3:4" ht="12.75" customHeight="1">
      <c r="C349" s="10"/>
      <c r="D349" s="10"/>
    </row>
    <row r="350" spans="3:4" ht="12.75" customHeight="1">
      <c r="C350" s="10"/>
      <c r="D350" s="10"/>
    </row>
    <row r="351" spans="3:4" ht="12.75" customHeight="1">
      <c r="C351" s="10"/>
      <c r="D351" s="10"/>
    </row>
    <row r="352" spans="3:4" ht="12.75" customHeight="1">
      <c r="C352" s="10"/>
      <c r="D352" s="10"/>
    </row>
    <row r="353" spans="3:4" ht="12.75" customHeight="1">
      <c r="C353" s="10"/>
      <c r="D353" s="10"/>
    </row>
    <row r="354" spans="3:4" ht="12.75" customHeight="1">
      <c r="C354" s="10"/>
      <c r="D354" s="10"/>
    </row>
    <row r="355" spans="3:4" ht="12.75" customHeight="1">
      <c r="C355" s="10"/>
      <c r="D355" s="10"/>
    </row>
    <row r="356" spans="3:4" ht="12.75" customHeight="1">
      <c r="C356" s="10"/>
      <c r="D356" s="10"/>
    </row>
    <row r="357" spans="3:4" ht="12.75" customHeight="1">
      <c r="C357" s="10"/>
      <c r="D357" s="10"/>
    </row>
    <row r="358" spans="3:4" ht="12.75" customHeight="1">
      <c r="C358" s="10"/>
      <c r="D358" s="10"/>
    </row>
    <row r="359" spans="3:4" ht="12.75" customHeight="1">
      <c r="C359" s="10"/>
      <c r="D359" s="10"/>
    </row>
    <row r="360" spans="3:4" ht="12.75" customHeight="1">
      <c r="C360" s="10"/>
      <c r="D360" s="10"/>
    </row>
    <row r="361" spans="3:4" ht="12.75" customHeight="1">
      <c r="C361" s="10"/>
      <c r="D361" s="10"/>
    </row>
    <row r="362" spans="3:4" ht="12.75" customHeight="1">
      <c r="C362" s="10"/>
      <c r="D362" s="10"/>
    </row>
    <row r="363" spans="3:4" ht="12.75" customHeight="1">
      <c r="C363" s="10"/>
      <c r="D363" s="10"/>
    </row>
    <row r="364" spans="3:4" ht="12.75" customHeight="1">
      <c r="C364" s="10"/>
      <c r="D364" s="10"/>
    </row>
    <row r="365" spans="3:4" ht="12.75" customHeight="1">
      <c r="C365" s="10"/>
      <c r="D365" s="10"/>
    </row>
    <row r="366" spans="3:4" ht="12.75" customHeight="1">
      <c r="C366" s="10"/>
      <c r="D366" s="10"/>
    </row>
    <row r="367" spans="3:4" ht="12.75" customHeight="1">
      <c r="C367" s="10"/>
      <c r="D367" s="10"/>
    </row>
    <row r="368" spans="3:4" ht="12.75" customHeight="1">
      <c r="C368" s="10"/>
      <c r="D368" s="10"/>
    </row>
    <row r="369" spans="3:4" ht="12.75" customHeight="1">
      <c r="C369" s="10"/>
      <c r="D369" s="10"/>
    </row>
    <row r="370" spans="3:4" ht="12.75" customHeight="1">
      <c r="C370" s="10"/>
      <c r="D370" s="10"/>
    </row>
    <row r="371" spans="3:4" ht="12.75" customHeight="1">
      <c r="C371" s="10"/>
      <c r="D371" s="10"/>
    </row>
    <row r="372" spans="3:4" ht="12.75" customHeight="1">
      <c r="C372" s="10"/>
      <c r="D372" s="10"/>
    </row>
    <row r="373" spans="3:4" ht="12.75" customHeight="1">
      <c r="C373" s="10"/>
      <c r="D373" s="10"/>
    </row>
    <row r="374" spans="3:4" ht="12.75" customHeight="1">
      <c r="C374" s="10"/>
      <c r="D374" s="10"/>
    </row>
    <row r="375" spans="3:4" ht="12.75" customHeight="1">
      <c r="C375" s="10"/>
      <c r="D375" s="10"/>
    </row>
    <row r="376" spans="3:4" ht="12.75" customHeight="1">
      <c r="C376" s="10"/>
      <c r="D376" s="10"/>
    </row>
    <row r="377" spans="3:4" ht="12.75" customHeight="1">
      <c r="C377" s="10"/>
      <c r="D377" s="10"/>
    </row>
    <row r="378" spans="3:4" ht="12.75" customHeight="1">
      <c r="C378" s="10"/>
      <c r="D378" s="10"/>
    </row>
    <row r="379" spans="3:4" ht="12.75" customHeight="1">
      <c r="C379" s="10"/>
      <c r="D379" s="10"/>
    </row>
    <row r="380" spans="3:4" ht="12.75" customHeight="1">
      <c r="C380" s="10"/>
      <c r="D380" s="10"/>
    </row>
    <row r="381" spans="3:4" ht="12.75" customHeight="1">
      <c r="C381" s="10"/>
      <c r="D381" s="10"/>
    </row>
    <row r="382" spans="3:4" ht="12.75" customHeight="1">
      <c r="C382" s="10"/>
      <c r="D382" s="10"/>
    </row>
    <row r="383" spans="3:4" ht="12.75" customHeight="1">
      <c r="C383" s="10"/>
      <c r="D383" s="10"/>
    </row>
    <row r="384" spans="3:4" ht="12.75" customHeight="1">
      <c r="C384" s="10"/>
      <c r="D384" s="10"/>
    </row>
    <row r="385" spans="3:4" ht="12.75" customHeight="1">
      <c r="C385" s="10"/>
      <c r="D385" s="10"/>
    </row>
    <row r="386" spans="3:4" ht="12.75" customHeight="1">
      <c r="C386" s="10"/>
      <c r="D386" s="10"/>
    </row>
    <row r="387" spans="3:4" ht="12.75" customHeight="1">
      <c r="C387" s="10"/>
      <c r="D387" s="10"/>
    </row>
    <row r="388" spans="3:4" ht="12.75" customHeight="1">
      <c r="C388" s="10"/>
      <c r="D388" s="10"/>
    </row>
    <row r="389" spans="3:4" ht="12.75" customHeight="1">
      <c r="C389" s="10"/>
      <c r="D389" s="10"/>
    </row>
    <row r="390" spans="3:4" ht="12.75" customHeight="1">
      <c r="C390" s="10"/>
      <c r="D390" s="10"/>
    </row>
    <row r="391" spans="3:4" ht="12.75" customHeight="1">
      <c r="C391" s="10"/>
      <c r="D391" s="10"/>
    </row>
    <row r="392" spans="3:4" ht="12.75" customHeight="1">
      <c r="C392" s="10"/>
      <c r="D392" s="10"/>
    </row>
    <row r="393" spans="3:4" ht="12.75" customHeight="1">
      <c r="C393" s="10"/>
      <c r="D393" s="10"/>
    </row>
    <row r="394" spans="3:4" ht="12.75" customHeight="1">
      <c r="C394" s="10"/>
      <c r="D394" s="10"/>
    </row>
    <row r="395" spans="3:4" ht="12.75" customHeight="1">
      <c r="C395" s="10"/>
      <c r="D395" s="10"/>
    </row>
    <row r="396" spans="3:4" ht="12.75" customHeight="1">
      <c r="C396" s="10"/>
      <c r="D396" s="10"/>
    </row>
    <row r="397" spans="3:4" ht="12.75" customHeight="1">
      <c r="C397" s="10"/>
      <c r="D397" s="10"/>
    </row>
    <row r="398" spans="3:4" ht="12.75" customHeight="1">
      <c r="C398" s="10"/>
      <c r="D398" s="10"/>
    </row>
    <row r="399" spans="3:4" ht="12.75" customHeight="1">
      <c r="C399" s="10"/>
      <c r="D399" s="10"/>
    </row>
    <row r="400" spans="3:4" ht="12.75" customHeight="1">
      <c r="C400" s="10"/>
      <c r="D400" s="10"/>
    </row>
    <row r="401" spans="3:4" ht="12.75" customHeight="1">
      <c r="C401" s="10"/>
      <c r="D401" s="10"/>
    </row>
    <row r="402" spans="3:4" ht="12.75" customHeight="1">
      <c r="C402" s="10"/>
      <c r="D402" s="10"/>
    </row>
    <row r="403" spans="3:4" ht="12.75" customHeight="1">
      <c r="C403" s="10"/>
      <c r="D403" s="10"/>
    </row>
    <row r="404" spans="3:4" ht="12.75" customHeight="1">
      <c r="C404" s="10"/>
      <c r="D404" s="10"/>
    </row>
    <row r="405" spans="3:4" ht="12.75" customHeight="1">
      <c r="C405" s="10"/>
      <c r="D405" s="10"/>
    </row>
    <row r="406" spans="3:4" ht="12.75" customHeight="1">
      <c r="C406" s="10"/>
      <c r="D406" s="10"/>
    </row>
    <row r="407" spans="3:4" ht="12.75" customHeight="1">
      <c r="C407" s="10"/>
      <c r="D407" s="10"/>
    </row>
    <row r="408" spans="3:4" ht="12.75" customHeight="1">
      <c r="C408" s="10"/>
      <c r="D408" s="10"/>
    </row>
    <row r="409" spans="3:4" ht="12.75" customHeight="1">
      <c r="C409" s="10"/>
      <c r="D409" s="10"/>
    </row>
    <row r="410" spans="3:4" ht="12.75" customHeight="1">
      <c r="C410" s="10"/>
      <c r="D410" s="10"/>
    </row>
    <row r="411" spans="3:4" ht="12.75" customHeight="1">
      <c r="C411" s="10"/>
      <c r="D411" s="10"/>
    </row>
    <row r="412" spans="3:4" ht="12.75" customHeight="1">
      <c r="C412" s="10"/>
      <c r="D412" s="10"/>
    </row>
    <row r="413" spans="3:4" ht="12.75" customHeight="1">
      <c r="C413" s="10"/>
      <c r="D413" s="10"/>
    </row>
    <row r="414" spans="3:4" ht="12.75" customHeight="1">
      <c r="C414" s="10"/>
      <c r="D414" s="10"/>
    </row>
    <row r="415" spans="3:4" ht="12.75" customHeight="1">
      <c r="C415" s="10"/>
      <c r="D415" s="10"/>
    </row>
    <row r="416" spans="3:4" ht="12.75" customHeight="1">
      <c r="C416" s="10"/>
      <c r="D416" s="10"/>
    </row>
    <row r="417" spans="3:4" ht="12.75" customHeight="1">
      <c r="C417" s="10"/>
      <c r="D417" s="10"/>
    </row>
    <row r="418" spans="3:4" ht="12.75" customHeight="1">
      <c r="C418" s="10"/>
      <c r="D418" s="10"/>
    </row>
    <row r="419" spans="3:4" ht="12.75" customHeight="1">
      <c r="C419" s="10"/>
      <c r="D419" s="10"/>
    </row>
    <row r="420" spans="3:4" ht="12.75" customHeight="1">
      <c r="C420" s="10"/>
      <c r="D420" s="10"/>
    </row>
    <row r="421" spans="3:4" ht="12.75" customHeight="1">
      <c r="C421" s="10"/>
      <c r="D421" s="10"/>
    </row>
    <row r="422" spans="3:4" ht="12.75" customHeight="1">
      <c r="C422" s="10"/>
      <c r="D422" s="10"/>
    </row>
    <row r="423" spans="3:4" ht="12.75" customHeight="1">
      <c r="C423" s="10"/>
      <c r="D423" s="10"/>
    </row>
    <row r="424" spans="3:4" ht="12.75" customHeight="1">
      <c r="C424" s="10"/>
      <c r="D424" s="10"/>
    </row>
    <row r="425" spans="3:4" ht="12.75" customHeight="1">
      <c r="C425" s="10"/>
      <c r="D425" s="10"/>
    </row>
    <row r="426" spans="3:4" ht="12.75" customHeight="1">
      <c r="C426" s="10"/>
      <c r="D426" s="10"/>
    </row>
    <row r="427" spans="3:4" ht="12.75" customHeight="1">
      <c r="C427" s="10"/>
      <c r="D427" s="10"/>
    </row>
    <row r="428" spans="3:4" ht="12.75" customHeight="1">
      <c r="C428" s="10"/>
      <c r="D428" s="10"/>
    </row>
    <row r="429" spans="3:4" ht="12.75" customHeight="1">
      <c r="C429" s="10"/>
      <c r="D429" s="10"/>
    </row>
    <row r="430" spans="3:4" ht="12.75" customHeight="1">
      <c r="C430" s="10"/>
      <c r="D430" s="10"/>
    </row>
    <row r="431" spans="3:4" ht="12.75" customHeight="1">
      <c r="C431" s="10"/>
      <c r="D431" s="10"/>
    </row>
    <row r="432" spans="3:4" ht="12.75" customHeight="1">
      <c r="C432" s="10"/>
      <c r="D432" s="10"/>
    </row>
    <row r="433" spans="3:4" ht="12.75" customHeight="1">
      <c r="C433" s="10"/>
      <c r="D433" s="10"/>
    </row>
    <row r="434" spans="3:4" ht="12.75" customHeight="1">
      <c r="C434" s="10"/>
      <c r="D434" s="10"/>
    </row>
    <row r="435" spans="3:4" ht="12.75" customHeight="1">
      <c r="C435" s="10"/>
      <c r="D435" s="10"/>
    </row>
    <row r="436" spans="3:4" ht="12.75" customHeight="1">
      <c r="C436" s="10"/>
      <c r="D436" s="10"/>
    </row>
    <row r="437" spans="3:4" ht="12.75" customHeight="1">
      <c r="C437" s="10"/>
      <c r="D437" s="10"/>
    </row>
    <row r="438" spans="3:4" ht="12.75" customHeight="1">
      <c r="C438" s="10"/>
      <c r="D438" s="10"/>
    </row>
    <row r="439" spans="3:4" ht="12.75" customHeight="1">
      <c r="C439" s="10"/>
      <c r="D439" s="10"/>
    </row>
    <row r="440" spans="3:4" ht="12.75" customHeight="1">
      <c r="C440" s="10"/>
      <c r="D440" s="10"/>
    </row>
    <row r="441" spans="3:4" ht="12.75" customHeight="1">
      <c r="C441" s="10"/>
      <c r="D441" s="10"/>
    </row>
    <row r="442" spans="3:4" ht="12.75" customHeight="1">
      <c r="C442" s="10"/>
      <c r="D442" s="10"/>
    </row>
    <row r="443" spans="3:4" ht="12.75" customHeight="1">
      <c r="C443" s="10"/>
      <c r="D443" s="10"/>
    </row>
    <row r="444" spans="3:4" ht="12.75" customHeight="1">
      <c r="C444" s="10"/>
      <c r="D444" s="10"/>
    </row>
    <row r="445" spans="3:4" ht="12.75" customHeight="1">
      <c r="C445" s="10"/>
      <c r="D445" s="10"/>
    </row>
    <row r="446" spans="3:4" ht="12.75" customHeight="1">
      <c r="C446" s="10"/>
      <c r="D446" s="10"/>
    </row>
    <row r="447" spans="3:4" ht="12.75" customHeight="1">
      <c r="C447" s="10"/>
      <c r="D447" s="10"/>
    </row>
    <row r="448" spans="3:4" ht="12.75" customHeight="1">
      <c r="C448" s="10"/>
      <c r="D448" s="10"/>
    </row>
    <row r="449" spans="3:4" ht="12.75" customHeight="1">
      <c r="C449" s="10"/>
      <c r="D449" s="10"/>
    </row>
    <row r="450" spans="3:4" ht="12.75" customHeight="1">
      <c r="C450" s="10"/>
      <c r="D450" s="10"/>
    </row>
    <row r="451" spans="3:4" ht="12.75" customHeight="1">
      <c r="C451" s="10"/>
      <c r="D451" s="10"/>
    </row>
    <row r="452" spans="3:4" ht="12.75" customHeight="1">
      <c r="C452" s="10"/>
      <c r="D452" s="10"/>
    </row>
    <row r="453" spans="3:4" ht="12.75" customHeight="1">
      <c r="C453" s="10"/>
      <c r="D453" s="10"/>
    </row>
    <row r="454" spans="3:4" ht="12.75" customHeight="1">
      <c r="C454" s="10"/>
      <c r="D454" s="10"/>
    </row>
    <row r="455" spans="3:4" ht="12.75" customHeight="1">
      <c r="C455" s="10"/>
      <c r="D455" s="10"/>
    </row>
    <row r="456" spans="3:4" ht="12.75" customHeight="1">
      <c r="C456" s="10"/>
      <c r="D456" s="10"/>
    </row>
    <row r="457" spans="3:4" ht="12.75" customHeight="1">
      <c r="C457" s="10"/>
      <c r="D457" s="10"/>
    </row>
    <row r="458" spans="3:4" ht="12.75" customHeight="1">
      <c r="C458" s="10"/>
      <c r="D458" s="10"/>
    </row>
    <row r="459" spans="3:4" ht="12.75" customHeight="1">
      <c r="C459" s="10"/>
      <c r="D459" s="10"/>
    </row>
    <row r="460" spans="3:4" ht="12.75" customHeight="1">
      <c r="C460" s="10"/>
      <c r="D460" s="10"/>
    </row>
    <row r="461" spans="3:4" ht="12.75" customHeight="1">
      <c r="C461" s="10"/>
      <c r="D461" s="10"/>
    </row>
    <row r="462" spans="3:4" ht="12.75" customHeight="1">
      <c r="C462" s="10"/>
      <c r="D462" s="10"/>
    </row>
    <row r="463" spans="3:4" ht="12.75" customHeight="1">
      <c r="C463" s="10"/>
      <c r="D463" s="10"/>
    </row>
    <row r="464" spans="3:4" ht="12.75" customHeight="1">
      <c r="C464" s="10"/>
      <c r="D464" s="10"/>
    </row>
    <row r="465" spans="3:4" ht="12.75" customHeight="1">
      <c r="C465" s="10"/>
      <c r="D465" s="10"/>
    </row>
    <row r="466" spans="3:4" ht="12.75" customHeight="1">
      <c r="C466" s="10"/>
      <c r="D466" s="10"/>
    </row>
    <row r="467" spans="3:4" ht="12.75" customHeight="1">
      <c r="C467" s="10"/>
      <c r="D467" s="10"/>
    </row>
    <row r="468" spans="3:4" ht="12.75" customHeight="1">
      <c r="C468" s="10"/>
      <c r="D468" s="10"/>
    </row>
    <row r="469" spans="3:4" ht="12.75" customHeight="1">
      <c r="C469" s="10"/>
      <c r="D469" s="10"/>
    </row>
    <row r="470" spans="3:4" ht="12.75" customHeight="1">
      <c r="C470" s="10"/>
      <c r="D470" s="10"/>
    </row>
    <row r="471" spans="3:4" ht="12.75" customHeight="1">
      <c r="C471" s="10"/>
      <c r="D471" s="10"/>
    </row>
    <row r="472" spans="3:4" ht="12.75" customHeight="1">
      <c r="C472" s="10"/>
      <c r="D472" s="10"/>
    </row>
    <row r="473" spans="3:4" ht="12.75" customHeight="1">
      <c r="C473" s="10"/>
      <c r="D473" s="10"/>
    </row>
    <row r="474" spans="3:4" ht="12.75" customHeight="1">
      <c r="C474" s="10"/>
      <c r="D474" s="10"/>
    </row>
    <row r="475" spans="3:4" ht="12.75" customHeight="1">
      <c r="C475" s="10"/>
      <c r="D475" s="10"/>
    </row>
    <row r="476" spans="3:4" ht="12.75" customHeight="1">
      <c r="C476" s="10"/>
      <c r="D476" s="10"/>
    </row>
    <row r="477" spans="3:4" ht="12.75" customHeight="1">
      <c r="C477" s="10"/>
      <c r="D477" s="10"/>
    </row>
    <row r="478" spans="3:4" ht="12.75" customHeight="1">
      <c r="C478" s="10"/>
      <c r="D478" s="10"/>
    </row>
    <row r="479" spans="3:4" ht="12.75" customHeight="1">
      <c r="C479" s="10"/>
      <c r="D479" s="10"/>
    </row>
    <row r="480" spans="3:4" ht="12.75" customHeight="1">
      <c r="C480" s="10"/>
      <c r="D480" s="10"/>
    </row>
    <row r="481" spans="3:4" ht="12.75" customHeight="1">
      <c r="C481" s="10"/>
      <c r="D481" s="10"/>
    </row>
    <row r="482" spans="3:4" ht="12.75" customHeight="1">
      <c r="C482" s="10"/>
      <c r="D482" s="10"/>
    </row>
    <row r="483" spans="3:4" ht="12.75" customHeight="1">
      <c r="C483" s="10"/>
      <c r="D483" s="10"/>
    </row>
    <row r="484" spans="3:4" ht="12.75" customHeight="1">
      <c r="C484" s="10"/>
      <c r="D484" s="10"/>
    </row>
    <row r="485" spans="3:4" ht="12.75" customHeight="1">
      <c r="C485" s="10"/>
      <c r="D485" s="10"/>
    </row>
    <row r="486" spans="3:4" ht="12.75" customHeight="1">
      <c r="C486" s="10"/>
      <c r="D486" s="10"/>
    </row>
    <row r="487" spans="3:4" ht="12.75" customHeight="1">
      <c r="C487" s="10"/>
      <c r="D487" s="10"/>
    </row>
    <row r="488" spans="3:4" ht="12.75" customHeight="1">
      <c r="C488" s="10"/>
      <c r="D488" s="10"/>
    </row>
    <row r="489" spans="3:4" ht="12.75" customHeight="1">
      <c r="C489" s="10"/>
      <c r="D489" s="10"/>
    </row>
    <row r="490" spans="3:4" ht="12.75" customHeight="1">
      <c r="C490" s="10"/>
      <c r="D490" s="10"/>
    </row>
    <row r="491" spans="3:4" ht="12.75" customHeight="1">
      <c r="C491" s="10"/>
      <c r="D491" s="10"/>
    </row>
    <row r="492" spans="3:4" ht="12.75" customHeight="1">
      <c r="C492" s="10"/>
      <c r="D492" s="10"/>
    </row>
    <row r="493" spans="3:4" ht="12.75" customHeight="1">
      <c r="C493" s="10"/>
      <c r="D493" s="10"/>
    </row>
    <row r="494" spans="3:4" ht="12.75" customHeight="1">
      <c r="C494" s="10"/>
      <c r="D494" s="10"/>
    </row>
    <row r="495" spans="3:4" ht="12.75" customHeight="1">
      <c r="C495" s="10"/>
      <c r="D495" s="10"/>
    </row>
    <row r="496" spans="3:4" ht="12.75" customHeight="1">
      <c r="C496" s="10"/>
      <c r="D496" s="10"/>
    </row>
    <row r="497" spans="3:4" ht="12.75" customHeight="1">
      <c r="C497" s="10"/>
      <c r="D497" s="10"/>
    </row>
    <row r="498" spans="3:4" ht="12.75" customHeight="1">
      <c r="C498" s="10"/>
      <c r="D498" s="10"/>
    </row>
    <row r="499" spans="3:4" ht="12.75" customHeight="1">
      <c r="C499" s="10"/>
      <c r="D499" s="10"/>
    </row>
    <row r="500" spans="3:4" ht="12.75" customHeight="1">
      <c r="C500" s="10"/>
      <c r="D500" s="10"/>
    </row>
    <row r="501" spans="3:4" ht="12.75" customHeight="1">
      <c r="C501" s="10"/>
      <c r="D501" s="10"/>
    </row>
    <row r="502" spans="3:4" ht="12.75" customHeight="1">
      <c r="C502" s="10"/>
      <c r="D502" s="10"/>
    </row>
    <row r="503" spans="3:4" ht="12.75" customHeight="1">
      <c r="C503" s="10"/>
      <c r="D503" s="10"/>
    </row>
    <row r="504" spans="3:4" ht="12.75" customHeight="1">
      <c r="C504" s="10"/>
      <c r="D504" s="10"/>
    </row>
    <row r="505" spans="3:4" ht="12.75" customHeight="1">
      <c r="C505" s="10"/>
      <c r="D505" s="10"/>
    </row>
    <row r="506" spans="3:4" ht="12.75" customHeight="1">
      <c r="C506" s="10"/>
      <c r="D506" s="10"/>
    </row>
    <row r="507" spans="3:4" ht="12.75" customHeight="1">
      <c r="C507" s="10"/>
      <c r="D507" s="10"/>
    </row>
    <row r="508" spans="3:4" ht="12.75" customHeight="1">
      <c r="C508" s="10"/>
      <c r="D508" s="10"/>
    </row>
    <row r="509" spans="3:4" ht="12.75" customHeight="1">
      <c r="C509" s="10"/>
      <c r="D509" s="10"/>
    </row>
    <row r="510" spans="3:4" ht="12.75" customHeight="1">
      <c r="C510" s="10"/>
      <c r="D510" s="10"/>
    </row>
    <row r="511" spans="3:4" ht="12.75" customHeight="1">
      <c r="C511" s="10"/>
      <c r="D511" s="10"/>
    </row>
    <row r="512" spans="3:4" ht="12.75" customHeight="1">
      <c r="C512" s="10"/>
      <c r="D512" s="10"/>
    </row>
    <row r="513" spans="3:4" ht="12.75" customHeight="1">
      <c r="C513" s="10"/>
      <c r="D513" s="10"/>
    </row>
    <row r="514" spans="3:4" ht="12.75" customHeight="1">
      <c r="C514" s="10"/>
      <c r="D514" s="10"/>
    </row>
    <row r="515" spans="3:4" ht="12.75" customHeight="1">
      <c r="C515" s="10"/>
      <c r="D515" s="10"/>
    </row>
    <row r="516" spans="3:4" ht="12.75" customHeight="1">
      <c r="C516" s="10"/>
      <c r="D516" s="10"/>
    </row>
    <row r="517" spans="3:4" ht="12.75" customHeight="1">
      <c r="C517" s="10"/>
      <c r="D517" s="10"/>
    </row>
    <row r="518" spans="3:4" ht="12.75" customHeight="1">
      <c r="C518" s="10"/>
      <c r="D518" s="10"/>
    </row>
    <row r="519" spans="3:4" ht="12.75" customHeight="1">
      <c r="C519" s="10"/>
      <c r="D519" s="10"/>
    </row>
    <row r="520" spans="3:4" ht="12.75" customHeight="1">
      <c r="C520" s="10"/>
      <c r="D520" s="10"/>
    </row>
    <row r="521" spans="3:4" ht="12.75" customHeight="1">
      <c r="C521" s="10"/>
      <c r="D521" s="10"/>
    </row>
    <row r="522" spans="3:4" ht="12.75" customHeight="1">
      <c r="C522" s="10"/>
      <c r="D522" s="10"/>
    </row>
    <row r="523" spans="3:4" ht="12.75" customHeight="1">
      <c r="C523" s="10"/>
      <c r="D523" s="10"/>
    </row>
    <row r="524" spans="3:4" ht="12.75" customHeight="1">
      <c r="C524" s="10"/>
      <c r="D524" s="10"/>
    </row>
    <row r="525" spans="3:4" ht="12.75" customHeight="1">
      <c r="C525" s="10"/>
      <c r="D525" s="10"/>
    </row>
    <row r="526" spans="3:4" ht="12.75" customHeight="1">
      <c r="C526" s="10"/>
      <c r="D526" s="10"/>
    </row>
    <row r="527" spans="3:4" ht="12.75" customHeight="1">
      <c r="C527" s="10"/>
      <c r="D527" s="10"/>
    </row>
    <row r="528" spans="3:4" ht="12.75" customHeight="1">
      <c r="C528" s="10"/>
      <c r="D528" s="10"/>
    </row>
    <row r="529" spans="3:4" ht="12.75" customHeight="1">
      <c r="C529" s="10"/>
      <c r="D529" s="10"/>
    </row>
    <row r="530" spans="3:4" ht="12.75" customHeight="1">
      <c r="C530" s="10"/>
      <c r="D530" s="10"/>
    </row>
    <row r="531" spans="3:4" ht="12.75" customHeight="1">
      <c r="C531" s="10"/>
      <c r="D531" s="10"/>
    </row>
    <row r="532" spans="3:4" ht="12.75" customHeight="1">
      <c r="C532" s="10"/>
      <c r="D532" s="10"/>
    </row>
    <row r="533" spans="3:4" ht="12.75" customHeight="1">
      <c r="C533" s="10"/>
      <c r="D533" s="10"/>
    </row>
    <row r="534" spans="3:4" ht="12.75" customHeight="1">
      <c r="C534" s="10"/>
      <c r="D534" s="10"/>
    </row>
    <row r="535" spans="3:4" ht="12.75" customHeight="1">
      <c r="C535" s="10"/>
      <c r="D535" s="10"/>
    </row>
    <row r="536" spans="3:4" ht="12.75" customHeight="1">
      <c r="C536" s="10"/>
      <c r="D536" s="10"/>
    </row>
    <row r="537" spans="3:4" ht="12.75" customHeight="1">
      <c r="C537" s="10"/>
      <c r="D537" s="10"/>
    </row>
    <row r="538" spans="3:4" ht="12.75" customHeight="1">
      <c r="C538" s="10"/>
      <c r="D538" s="10"/>
    </row>
    <row r="539" spans="3:4" ht="12.75" customHeight="1">
      <c r="C539" s="10"/>
      <c r="D539" s="10"/>
    </row>
    <row r="540" spans="3:4" ht="12.75" customHeight="1">
      <c r="C540" s="10"/>
      <c r="D540" s="10"/>
    </row>
    <row r="541" spans="3:4" ht="12.75" customHeight="1">
      <c r="C541" s="10"/>
      <c r="D541" s="10"/>
    </row>
    <row r="542" spans="3:4" ht="12.75" customHeight="1">
      <c r="C542" s="10"/>
      <c r="D542" s="10"/>
    </row>
    <row r="543" spans="3:4" ht="12.75" customHeight="1">
      <c r="C543" s="10"/>
      <c r="D543" s="10"/>
    </row>
    <row r="544" spans="3:4" ht="12.75" customHeight="1">
      <c r="C544" s="10"/>
      <c r="D544" s="10"/>
    </row>
    <row r="545" spans="3:4" ht="12.75" customHeight="1">
      <c r="C545" s="10"/>
      <c r="D545" s="10"/>
    </row>
    <row r="546" spans="3:4" ht="12.75" customHeight="1">
      <c r="C546" s="10"/>
      <c r="D546" s="10"/>
    </row>
    <row r="547" spans="3:4" ht="12.75" customHeight="1">
      <c r="C547" s="10"/>
      <c r="D547" s="10"/>
    </row>
    <row r="548" spans="3:4" ht="12.75" customHeight="1">
      <c r="C548" s="10"/>
      <c r="D548" s="10"/>
    </row>
    <row r="549" spans="3:4" ht="12.75" customHeight="1">
      <c r="C549" s="10"/>
      <c r="D549" s="10"/>
    </row>
    <row r="550" spans="3:4" ht="12.75" customHeight="1">
      <c r="C550" s="10"/>
      <c r="D550" s="10"/>
    </row>
    <row r="551" spans="3:4" ht="12.75" customHeight="1">
      <c r="C551" s="10"/>
      <c r="D551" s="10"/>
    </row>
    <row r="552" spans="3:4" ht="12.75" customHeight="1">
      <c r="C552" s="10"/>
      <c r="D552" s="10"/>
    </row>
    <row r="553" spans="3:4" ht="12.75" customHeight="1">
      <c r="C553" s="10"/>
      <c r="D553" s="10"/>
    </row>
    <row r="554" spans="3:4" ht="12.75" customHeight="1">
      <c r="C554" s="10"/>
      <c r="D554" s="10"/>
    </row>
    <row r="555" spans="3:4" ht="12.75" customHeight="1">
      <c r="C555" s="10"/>
      <c r="D555" s="10"/>
    </row>
    <row r="556" spans="3:4" ht="12.75" customHeight="1">
      <c r="C556" s="10"/>
      <c r="D556" s="10"/>
    </row>
    <row r="557" spans="3:4" ht="12.75" customHeight="1">
      <c r="C557" s="10"/>
      <c r="D557" s="10"/>
    </row>
    <row r="558" spans="3:4" ht="12.75" customHeight="1">
      <c r="C558" s="10"/>
      <c r="D558" s="10"/>
    </row>
    <row r="559" spans="3:4" ht="12.75" customHeight="1">
      <c r="C559" s="10"/>
      <c r="D559" s="10"/>
    </row>
    <row r="560" spans="3:4" ht="12.75" customHeight="1">
      <c r="C560" s="10"/>
      <c r="D560" s="10"/>
    </row>
    <row r="561" spans="3:4" ht="12.75" customHeight="1">
      <c r="C561" s="10"/>
      <c r="D561" s="10"/>
    </row>
    <row r="562" spans="3:4" ht="12.75" customHeight="1">
      <c r="C562" s="10"/>
      <c r="D562" s="10"/>
    </row>
    <row r="563" spans="3:4" ht="12.75" customHeight="1">
      <c r="C563" s="10"/>
      <c r="D563" s="10"/>
    </row>
    <row r="564" spans="3:4" ht="12.75" customHeight="1">
      <c r="C564" s="10"/>
      <c r="D564" s="10"/>
    </row>
    <row r="565" spans="3:4" ht="12.75" customHeight="1">
      <c r="C565" s="10"/>
      <c r="D565" s="10"/>
    </row>
    <row r="566" spans="3:4" ht="12.75" customHeight="1">
      <c r="C566" s="10"/>
      <c r="D566" s="10"/>
    </row>
    <row r="567" spans="3:4" ht="12.75" customHeight="1">
      <c r="C567" s="10"/>
      <c r="D567" s="10"/>
    </row>
    <row r="568" spans="3:4" ht="12.75" customHeight="1">
      <c r="C568" s="10"/>
      <c r="D568" s="10"/>
    </row>
    <row r="569" spans="3:4" ht="12.75" customHeight="1">
      <c r="C569" s="10"/>
      <c r="D569" s="10"/>
    </row>
    <row r="570" spans="3:4" ht="12.75" customHeight="1">
      <c r="C570" s="10"/>
      <c r="D570" s="10"/>
    </row>
    <row r="571" spans="3:4" ht="12.75" customHeight="1">
      <c r="C571" s="10"/>
      <c r="D571" s="10"/>
    </row>
    <row r="572" spans="3:4" ht="12.75" customHeight="1">
      <c r="C572" s="10"/>
      <c r="D572" s="10"/>
    </row>
    <row r="573" spans="3:4" ht="12.75" customHeight="1">
      <c r="C573" s="10"/>
      <c r="D573" s="10"/>
    </row>
    <row r="574" spans="3:4" ht="12.75" customHeight="1">
      <c r="C574" s="10"/>
      <c r="D574" s="10"/>
    </row>
    <row r="575" spans="3:4" ht="12.75" customHeight="1">
      <c r="C575" s="10"/>
      <c r="D575" s="10"/>
    </row>
    <row r="576" spans="3:4" ht="12.75" customHeight="1">
      <c r="C576" s="10"/>
      <c r="D576" s="10"/>
    </row>
    <row r="577" spans="3:4" ht="12.75" customHeight="1">
      <c r="C577" s="10"/>
      <c r="D577" s="10"/>
    </row>
    <row r="578" spans="3:4" ht="12.75" customHeight="1">
      <c r="C578" s="10"/>
      <c r="D578" s="10"/>
    </row>
    <row r="579" spans="3:4" ht="12.75" customHeight="1">
      <c r="C579" s="10"/>
      <c r="D579" s="10"/>
    </row>
    <row r="580" spans="3:4" ht="12.75" customHeight="1">
      <c r="C580" s="10"/>
      <c r="D580" s="10"/>
    </row>
    <row r="581" spans="3:4" ht="12.75" customHeight="1">
      <c r="C581" s="10"/>
      <c r="D581" s="10"/>
    </row>
    <row r="582" spans="3:4" ht="12.75" customHeight="1">
      <c r="C582" s="10"/>
      <c r="D582" s="10"/>
    </row>
    <row r="583" spans="3:4" ht="12.75" customHeight="1">
      <c r="C583" s="10"/>
      <c r="D583" s="10"/>
    </row>
    <row r="584" spans="3:4" ht="12.75" customHeight="1">
      <c r="C584" s="10"/>
      <c r="D584" s="10"/>
    </row>
    <row r="585" spans="3:4" ht="12.75" customHeight="1">
      <c r="C585" s="10"/>
      <c r="D585" s="10"/>
    </row>
    <row r="586" spans="3:4" ht="12.75" customHeight="1">
      <c r="C586" s="10"/>
      <c r="D586" s="10"/>
    </row>
    <row r="587" spans="3:4" ht="12.75" customHeight="1">
      <c r="C587" s="10"/>
      <c r="D587" s="10"/>
    </row>
    <row r="588" spans="3:4" ht="12.75" customHeight="1">
      <c r="C588" s="10"/>
      <c r="D588" s="10"/>
    </row>
    <row r="589" spans="3:4" ht="12.75" customHeight="1">
      <c r="C589" s="10"/>
      <c r="D589" s="10"/>
    </row>
    <row r="590" spans="3:4" ht="12.75" customHeight="1">
      <c r="C590" s="10"/>
      <c r="D590" s="10"/>
    </row>
    <row r="591" spans="3:4" ht="12.75" customHeight="1">
      <c r="C591" s="10"/>
      <c r="D591" s="10"/>
    </row>
    <row r="592" spans="3:4" ht="12.75" customHeight="1">
      <c r="C592" s="10"/>
      <c r="D592" s="10"/>
    </row>
    <row r="593" spans="3:4" ht="12.75" customHeight="1">
      <c r="C593" s="10"/>
      <c r="D593" s="10"/>
    </row>
    <row r="594" spans="3:4" ht="12.75" customHeight="1">
      <c r="C594" s="10"/>
      <c r="D594" s="10"/>
    </row>
    <row r="595" spans="3:4" ht="12.75" customHeight="1">
      <c r="C595" s="10"/>
      <c r="D595" s="10"/>
    </row>
    <row r="596" spans="3:4" ht="12.75" customHeight="1">
      <c r="C596" s="10"/>
      <c r="D596" s="10"/>
    </row>
    <row r="597" spans="3:4" ht="12.75" customHeight="1">
      <c r="C597" s="10"/>
      <c r="D597" s="10"/>
    </row>
    <row r="598" spans="3:4" ht="12.75" customHeight="1">
      <c r="C598" s="10"/>
      <c r="D598" s="10"/>
    </row>
    <row r="599" spans="3:4" ht="12.75" customHeight="1">
      <c r="C599" s="10"/>
      <c r="D599" s="10"/>
    </row>
    <row r="600" spans="3:4" ht="12.75" customHeight="1">
      <c r="C600" s="10"/>
      <c r="D600" s="10"/>
    </row>
    <row r="601" spans="3:4" ht="12.75" customHeight="1">
      <c r="C601" s="10"/>
      <c r="D601" s="10"/>
    </row>
    <row r="602" spans="3:4" ht="12.75" customHeight="1">
      <c r="C602" s="10"/>
      <c r="D602" s="10"/>
    </row>
    <row r="603" spans="3:4" ht="12.75" customHeight="1">
      <c r="C603" s="10"/>
      <c r="D603" s="10"/>
    </row>
    <row r="604" spans="3:4" ht="12.75" customHeight="1">
      <c r="C604" s="10"/>
      <c r="D604" s="10"/>
    </row>
    <row r="605" spans="3:4" ht="12.75" customHeight="1">
      <c r="C605" s="10"/>
      <c r="D605" s="10"/>
    </row>
    <row r="606" spans="3:4" ht="12.75" customHeight="1">
      <c r="C606" s="10"/>
      <c r="D606" s="10"/>
    </row>
    <row r="607" spans="3:4" ht="12.75" customHeight="1">
      <c r="C607" s="10"/>
      <c r="D607" s="10"/>
    </row>
    <row r="608" spans="3:4" ht="12.75" customHeight="1">
      <c r="C608" s="10"/>
      <c r="D608" s="10"/>
    </row>
    <row r="609" spans="3:4" ht="12.75" customHeight="1">
      <c r="C609" s="10"/>
      <c r="D609" s="10"/>
    </row>
    <row r="610" spans="3:4" ht="12.75" customHeight="1">
      <c r="C610" s="10"/>
      <c r="D610" s="10"/>
    </row>
    <row r="611" spans="3:4" ht="12.75" customHeight="1">
      <c r="C611" s="10"/>
      <c r="D611" s="10"/>
    </row>
    <row r="612" spans="3:4" ht="12.75" customHeight="1">
      <c r="C612" s="10"/>
      <c r="D612" s="10"/>
    </row>
    <row r="613" spans="3:4" ht="12.75" customHeight="1">
      <c r="C613" s="10"/>
      <c r="D613" s="10"/>
    </row>
    <row r="614" spans="3:4" ht="12.75" customHeight="1">
      <c r="C614" s="10"/>
      <c r="D614" s="10"/>
    </row>
    <row r="615" spans="3:4" ht="12.75" customHeight="1">
      <c r="C615" s="10"/>
      <c r="D615" s="10"/>
    </row>
    <row r="616" spans="3:4" ht="12.75" customHeight="1">
      <c r="C616" s="10"/>
      <c r="D616" s="10"/>
    </row>
    <row r="617" spans="3:4" ht="12.75" customHeight="1">
      <c r="C617" s="10"/>
      <c r="D617" s="10"/>
    </row>
    <row r="618" spans="3:4" ht="12.75" customHeight="1">
      <c r="C618" s="10"/>
      <c r="D618" s="10"/>
    </row>
    <row r="619" spans="3:4" ht="12.75" customHeight="1">
      <c r="C619" s="10"/>
      <c r="D619" s="10"/>
    </row>
    <row r="620" spans="3:4" ht="12.75" customHeight="1">
      <c r="C620" s="10"/>
      <c r="D620" s="10"/>
    </row>
    <row r="621" spans="3:4" ht="12.75" customHeight="1">
      <c r="C621" s="10"/>
      <c r="D621" s="10"/>
    </row>
    <row r="622" spans="3:4" ht="12.75" customHeight="1">
      <c r="C622" s="10"/>
      <c r="D622" s="10"/>
    </row>
    <row r="623" spans="3:4" ht="12.75" customHeight="1">
      <c r="C623" s="10"/>
      <c r="D623" s="10"/>
    </row>
    <row r="624" spans="3:4" ht="12.75" customHeight="1">
      <c r="C624" s="10"/>
      <c r="D624" s="10"/>
    </row>
    <row r="625" spans="3:4" ht="12.75" customHeight="1">
      <c r="C625" s="10"/>
      <c r="D625" s="10"/>
    </row>
    <row r="626" spans="3:4" ht="12.75" customHeight="1">
      <c r="C626" s="10"/>
      <c r="D626" s="10"/>
    </row>
    <row r="627" spans="3:4" ht="12.75" customHeight="1">
      <c r="C627" s="10"/>
      <c r="D627" s="10"/>
    </row>
    <row r="628" spans="3:4" ht="12.75" customHeight="1">
      <c r="C628" s="10"/>
      <c r="D628" s="10"/>
    </row>
    <row r="629" spans="3:4" ht="12.75" customHeight="1">
      <c r="C629" s="10"/>
      <c r="D629" s="10"/>
    </row>
    <row r="630" spans="3:4" ht="12.75" customHeight="1">
      <c r="C630" s="10"/>
      <c r="D630" s="10"/>
    </row>
    <row r="631" spans="3:4" ht="12.75" customHeight="1">
      <c r="C631" s="10"/>
      <c r="D631" s="10"/>
    </row>
    <row r="632" spans="3:4" ht="12.75" customHeight="1">
      <c r="C632" s="10"/>
      <c r="D632" s="10"/>
    </row>
    <row r="633" spans="3:4" ht="12.75" customHeight="1">
      <c r="C633" s="10"/>
      <c r="D633" s="10"/>
    </row>
    <row r="634" spans="3:4" ht="12.75" customHeight="1">
      <c r="C634" s="10"/>
      <c r="D634" s="10"/>
    </row>
    <row r="635" spans="3:4" ht="12.75" customHeight="1">
      <c r="C635" s="10"/>
      <c r="D635" s="10"/>
    </row>
    <row r="636" spans="3:4" ht="12.75" customHeight="1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</sheetData>
  <protectedRanges>
    <protectedRange sqref="A61:D62" name="Range1"/>
  </protectedRanges>
  <phoneticPr fontId="8" type="noConversion"/>
  <hyperlinks>
    <hyperlink ref="H64576" r:id="rId1" display="http://vsolj.cetus-net.org/bulletin.html" xr:uid="{00000000-0004-0000-0000-000000000000}"/>
    <hyperlink ref="H64569" r:id="rId2" display="https://www.aavso.org/ejaavso" xr:uid="{00000000-0004-0000-0000-000001000000}"/>
    <hyperlink ref="I64576" r:id="rId3" display="http://vsolj.cetus-net.org/bulletin.html" xr:uid="{00000000-0004-0000-0000-000002000000}"/>
    <hyperlink ref="AQ58227" r:id="rId4" display="http://cdsbib.u-strasbg.fr/cgi-bin/cdsbib?1990RMxAA..21..381G" xr:uid="{00000000-0004-0000-0000-000003000000}"/>
    <hyperlink ref="H64573" r:id="rId5" display="https://www.aavso.org/ejaavso" xr:uid="{00000000-0004-0000-0000-000004000000}"/>
    <hyperlink ref="AP5591" r:id="rId6" display="http://cdsbib.u-strasbg.fr/cgi-bin/cdsbib?1990RMxAA..21..381G" xr:uid="{00000000-0004-0000-0000-000005000000}"/>
    <hyperlink ref="AP5594" r:id="rId7" display="http://cdsbib.u-strasbg.fr/cgi-bin/cdsbib?1990RMxAA..21..381G" xr:uid="{00000000-0004-0000-0000-000006000000}"/>
    <hyperlink ref="AP5592" r:id="rId8" display="http://cdsbib.u-strasbg.fr/cgi-bin/cdsbib?1990RMxAA..21..381G" xr:uid="{00000000-0004-0000-0000-000007000000}"/>
    <hyperlink ref="AP5576" r:id="rId9" display="http://cdsbib.u-strasbg.fr/cgi-bin/cdsbib?1990RMxAA..21..381G" xr:uid="{00000000-0004-0000-0000-000008000000}"/>
    <hyperlink ref="AQ5805" r:id="rId10" display="http://cdsbib.u-strasbg.fr/cgi-bin/cdsbib?1990RMxAA..21..381G" xr:uid="{00000000-0004-0000-0000-000009000000}"/>
    <hyperlink ref="AQ5809" r:id="rId11" display="http://cdsbib.u-strasbg.fr/cgi-bin/cdsbib?1990RMxAA..21..381G" xr:uid="{00000000-0004-0000-0000-00000A000000}"/>
    <hyperlink ref="AQ65489" r:id="rId12" display="http://cdsbib.u-strasbg.fr/cgi-bin/cdsbib?1990RMxAA..21..381G" xr:uid="{00000000-0004-0000-0000-00000B000000}"/>
    <hyperlink ref="I2697" r:id="rId13" display="http://vsolj.cetus-net.org/bulletin.html" xr:uid="{00000000-0004-0000-0000-00000C000000}"/>
    <hyperlink ref="H2697" r:id="rId14" display="http://vsolj.cetus-net.org/bulletin.html" xr:uid="{00000000-0004-0000-0000-00000D000000}"/>
    <hyperlink ref="AQ614" r:id="rId15" display="http://cdsbib.u-strasbg.fr/cgi-bin/cdsbib?1990RMxAA..21..381G" xr:uid="{00000000-0004-0000-0000-00000E000000}"/>
    <hyperlink ref="AQ613" r:id="rId16" display="http://cdsbib.u-strasbg.fr/cgi-bin/cdsbib?1990RMxAA..21..381G" xr:uid="{00000000-0004-0000-0000-00000F000000}"/>
    <hyperlink ref="AP3867" r:id="rId17" display="http://cdsbib.u-strasbg.fr/cgi-bin/cdsbib?1990RMxAA..21..381G" xr:uid="{00000000-0004-0000-0000-000010000000}"/>
    <hyperlink ref="AP3885" r:id="rId18" display="http://cdsbib.u-strasbg.fr/cgi-bin/cdsbib?1990RMxAA..21..381G" xr:uid="{00000000-0004-0000-0000-000011000000}"/>
    <hyperlink ref="AP3886" r:id="rId19" display="http://cdsbib.u-strasbg.fr/cgi-bin/cdsbib?1990RMxAA..21..381G" xr:uid="{00000000-0004-0000-0000-000012000000}"/>
    <hyperlink ref="AP388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2024-01-26T04:52:51Z</dcterms:modified>
</cp:coreProperties>
</file>