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C98C0E-C28D-4DFA-81C7-C74F58950CFA}" xr6:coauthVersionLast="47" xr6:coauthVersionMax="47" xr10:uidLastSave="{00000000-0000-0000-0000-000000000000}"/>
  <bookViews>
    <workbookView xWindow="14250" yWindow="720" windowWidth="14520" windowHeight="142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0" i="1"/>
  <c r="F40" i="1"/>
  <c r="G40" i="1" s="1"/>
  <c r="K40" i="1" s="1"/>
  <c r="Q40" i="1"/>
  <c r="E41" i="1"/>
  <c r="F41" i="1" s="1"/>
  <c r="G41" i="1" s="1"/>
  <c r="K41" i="1" s="1"/>
  <c r="Q41" i="1"/>
  <c r="Q39" i="1"/>
  <c r="Q37" i="1"/>
  <c r="Q38" i="1"/>
  <c r="C9" i="1"/>
  <c r="D9" i="1"/>
  <c r="F16" i="1"/>
  <c r="F17" i="1" s="1"/>
  <c r="Q36" i="1"/>
  <c r="Q35" i="1"/>
  <c r="Q34" i="1"/>
  <c r="Q33" i="1"/>
  <c r="Q32" i="1"/>
  <c r="C8" i="1"/>
  <c r="C7" i="1"/>
  <c r="E39" i="1"/>
  <c r="F39" i="1"/>
  <c r="Q30" i="1"/>
  <c r="Q31" i="1"/>
  <c r="Q29" i="1"/>
  <c r="Q22" i="1"/>
  <c r="Q23" i="1"/>
  <c r="Q24" i="1"/>
  <c r="Q25" i="1"/>
  <c r="Q26" i="1"/>
  <c r="Q27" i="1"/>
  <c r="Q28" i="1"/>
  <c r="C17" i="1"/>
  <c r="Q21" i="1"/>
  <c r="E35" i="1"/>
  <c r="F35" i="1"/>
  <c r="G35" i="1"/>
  <c r="K35" i="1"/>
  <c r="E28" i="1"/>
  <c r="F28" i="1"/>
  <c r="E38" i="1"/>
  <c r="F38" i="1"/>
  <c r="G31" i="1"/>
  <c r="K31" i="1"/>
  <c r="E37" i="1"/>
  <c r="F37" i="1"/>
  <c r="U37" i="1"/>
  <c r="E26" i="1"/>
  <c r="F26" i="1"/>
  <c r="E25" i="1"/>
  <c r="F25" i="1"/>
  <c r="G25" i="1"/>
  <c r="J25" i="1"/>
  <c r="G24" i="1"/>
  <c r="J24" i="1"/>
  <c r="G36" i="1"/>
  <c r="K36" i="1"/>
  <c r="E34" i="1"/>
  <c r="F34" i="1"/>
  <c r="G34" i="1"/>
  <c r="K34" i="1"/>
  <c r="G27" i="1"/>
  <c r="J27" i="1"/>
  <c r="G38" i="1"/>
  <c r="K38" i="1"/>
  <c r="E24" i="1"/>
  <c r="F24" i="1"/>
  <c r="E31" i="1"/>
  <c r="F31" i="1"/>
  <c r="E32" i="1"/>
  <c r="F32" i="1"/>
  <c r="G32" i="1"/>
  <c r="K32" i="1"/>
  <c r="G26" i="1"/>
  <c r="J26" i="1"/>
  <c r="E36" i="1"/>
  <c r="F36" i="1"/>
  <c r="G39" i="1"/>
  <c r="K39" i="1"/>
  <c r="E27" i="1"/>
  <c r="F27" i="1"/>
  <c r="E23" i="1"/>
  <c r="F23" i="1"/>
  <c r="E22" i="1"/>
  <c r="F22" i="1"/>
  <c r="G22" i="1"/>
  <c r="J22" i="1"/>
  <c r="G23" i="1"/>
  <c r="J23" i="1"/>
  <c r="E33" i="1"/>
  <c r="F33" i="1"/>
  <c r="G33" i="1"/>
  <c r="K33" i="1"/>
  <c r="G28" i="1"/>
  <c r="J28" i="1"/>
  <c r="E21" i="1"/>
  <c r="F21" i="1"/>
  <c r="G21" i="1"/>
  <c r="K21" i="1"/>
  <c r="E29" i="1"/>
  <c r="F29" i="1"/>
  <c r="G29" i="1"/>
  <c r="E30" i="1"/>
  <c r="F30" i="1"/>
  <c r="G30" i="1"/>
  <c r="K30" i="1"/>
  <c r="K29" i="1"/>
  <c r="C12" i="1"/>
  <c r="C11" i="1"/>
  <c r="O42" i="1" l="1"/>
  <c r="O41" i="1"/>
  <c r="O40" i="1"/>
  <c r="O27" i="1"/>
  <c r="O22" i="1"/>
  <c r="O21" i="1"/>
  <c r="O34" i="1"/>
  <c r="O33" i="1"/>
  <c r="C15" i="1"/>
  <c r="O30" i="1"/>
  <c r="O38" i="1"/>
  <c r="O39" i="1"/>
  <c r="O24" i="1"/>
  <c r="O32" i="1"/>
  <c r="O28" i="1"/>
  <c r="O29" i="1"/>
  <c r="O26" i="1"/>
  <c r="O25" i="1"/>
  <c r="O31" i="1"/>
  <c r="O37" i="1"/>
  <c r="O35" i="1"/>
  <c r="O36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<sst xmlns="http://schemas.openxmlformats.org/spreadsheetml/2006/main" count="81" uniqueCount="57">
  <si>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</si>
  <si>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</si>
  <si>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</si>
  <si>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</si>
  <si>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</si>
  <si>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</si>
  <si>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</si>
  <si>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</si>
  <si>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</si>
  <si>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</si>
  <si>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</si>
  <si>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</si>
  <si>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</si>
  <si>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</si>
  <si>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</si>
  <si>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</si>
  <si>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</si>
  <si>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</si>
  <si>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</si>
  <si>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</si>
  <si>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</si>
  <si>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</si>
  <si>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</si>
  <si>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</si>
  <si>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</si>
  <si>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</si>
  <si>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</si>
  <si>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</si>
  <si>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</si>
  <si>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</si>
  <si>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</si>
  <si>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</si>
  <si>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</si>
  <si>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</si>
  <si>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</si>
  <si>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</si>
  <si>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5699</t>
  </si>
  <si>
    <t>IBVS 5713</t>
  </si>
  <si>
    <t>I</t>
  </si>
  <si>
    <t>II</t>
  </si>
  <si>
    <t>EW</t>
  </si>
  <si>
    <t>IBVS 5781</t>
  </si>
  <si>
    <t>IBVS 5699 Eph.</t>
  </si>
  <si>
    <t>IBVS 5875</t>
  </si>
  <si>
    <t>IBVS 5929</t>
  </si>
  <si>
    <t>IBVS 5920</t>
  </si>
  <si>
    <t xml:space="preserve">GN CVn / GSC 3034-0299 </t>
  </si>
  <si>
    <t>IBVS 6029</t>
  </si>
  <si>
    <t>Add cycle</t>
  </si>
  <si>
    <t>Old Cycle</t>
  </si>
  <si>
    <t>IBVS 6050</t>
  </si>
  <si>
    <t>vis</t>
  </si>
  <si>
    <t>OEJV 0179</t>
  </si>
  <si>
    <t>RHN 2020</t>
  </si>
  <si>
    <t>IBVS 6234</t>
  </si>
  <si>
    <t>JBAV, 60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</si>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</sst>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CVn - O-C Diagr.</a:t>
            </a:r>
          </a:p>
        </c:rich>
      </c:tx>
      <c:layout>
        <c:manualLayout>
          <c:xMode val="edge"/>
          <c:yMode val="edge"/>
          <c:x val="0.379205535087930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723926380368099"/>
          <c:w val="0.8073406550743248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4-4E8D-AFDA-36F2A1C0EB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4-4E8D-AFDA-36F2A1C0EB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-8.9999999909196049E-4</c:v>
                </c:pt>
                <c:pt idx="2">
                  <c:v>5.1000000530621037E-4</c:v>
                </c:pt>
                <c:pt idx="3">
                  <c:v>-2.4499999562976882E-4</c:v>
                </c:pt>
                <c:pt idx="4">
                  <c:v>4.7000000631669536E-4</c:v>
                </c:pt>
                <c:pt idx="5">
                  <c:v>3.3999999868683517E-4</c:v>
                </c:pt>
                <c:pt idx="6">
                  <c:v>-5.7649999944260344E-3</c:v>
                </c:pt>
                <c:pt idx="7">
                  <c:v>-1.0999999358318746E-4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4-4E8D-AFDA-36F2A1C0EB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8">
                  <c:v>-2.3199999995995313E-3</c:v>
                </c:pt>
                <c:pt idx="9">
                  <c:v>3.5500000376487151E-4</c:v>
                </c:pt>
                <c:pt idx="10">
                  <c:v>-4.6949999959906563E-3</c:v>
                </c:pt>
                <c:pt idx="11">
                  <c:v>-5.805000000691507E-3</c:v>
                </c:pt>
                <c:pt idx="12">
                  <c:v>-5.6350000013480894E-3</c:v>
                </c:pt>
                <c:pt idx="13">
                  <c:v>-7.8900000007706694E-3</c:v>
                </c:pt>
                <c:pt idx="14">
                  <c:v>-9.484999995038379E-3</c:v>
                </c:pt>
                <c:pt idx="15">
                  <c:v>-9.7249999962514266E-3</c:v>
                </c:pt>
                <c:pt idx="17">
                  <c:v>-1.6413199147791602E-2</c:v>
                </c:pt>
                <c:pt idx="18">
                  <c:v>-1.8355000000155997E-2</c:v>
                </c:pt>
                <c:pt idx="19">
                  <c:v>-1.9039999999222346E-2</c:v>
                </c:pt>
                <c:pt idx="20">
                  <c:v>-1.9344999993336387E-2</c:v>
                </c:pt>
                <c:pt idx="21">
                  <c:v>-2.0024999997986015E-2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94-4E8D-AFDA-36F2A1C0EB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94-4E8D-AFDA-36F2A1C0EB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94-4E8D-AFDA-36F2A1C0EB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94-4E8D-AFDA-36F2A1C0EB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-6.2121510565208218E-5</c:v>
                </c:pt>
                <c:pt idx="1">
                  <c:v>-6.2121510565208218E-5</c:v>
                </c:pt>
                <c:pt idx="2">
                  <c:v>-2.6978513288922158E-4</c:v>
                </c:pt>
                <c:pt idx="3">
                  <c:v>-3.2921088644735115E-4</c:v>
                </c:pt>
                <c:pt idx="4">
                  <c:v>-4.5785784744681855E-4</c:v>
                </c:pt>
                <c:pt idx="5">
                  <c:v>-5.0095784453293448E-4</c:v>
                </c:pt>
                <c:pt idx="6">
                  <c:v>-5.0161087479181504E-4</c:v>
                </c:pt>
                <c:pt idx="7">
                  <c:v>-5.0748814712173998E-4</c:v>
                </c:pt>
                <c:pt idx="8">
                  <c:v>-1.8932183564662566E-3</c:v>
                </c:pt>
                <c:pt idx="9">
                  <c:v>-2.6801198184173134E-3</c:v>
                </c:pt>
                <c:pt idx="10">
                  <c:v>-3.9143470077015437E-3</c:v>
                </c:pt>
                <c:pt idx="11">
                  <c:v>-5.0127439031386204E-3</c:v>
                </c:pt>
                <c:pt idx="12">
                  <c:v>-5.4607226607306745E-3</c:v>
                </c:pt>
                <c:pt idx="13">
                  <c:v>-8.5371482103169215E-3</c:v>
                </c:pt>
                <c:pt idx="14">
                  <c:v>-8.7454648628998155E-3</c:v>
                </c:pt>
                <c:pt idx="15">
                  <c:v>-8.9596587878126351E-3</c:v>
                </c:pt>
                <c:pt idx="16">
                  <c:v>-1.23678237089102E-2</c:v>
                </c:pt>
                <c:pt idx="17">
                  <c:v>-1.478925990883926E-2</c:v>
                </c:pt>
                <c:pt idx="18">
                  <c:v>-1.8393333907600992E-2</c:v>
                </c:pt>
                <c:pt idx="19">
                  <c:v>-1.9658253519052607E-2</c:v>
                </c:pt>
                <c:pt idx="20">
                  <c:v>-1.9658906549311482E-2</c:v>
                </c:pt>
                <c:pt idx="21">
                  <c:v>-2.0675021632129614E-2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94-4E8D-AFDA-36F2A1C0EB2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  <c:pt idx="21">
                  <c:v>15782.5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-9.4400000016321428E-3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94-4E8D-AFDA-36F2A1C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7720"/>
        <c:axId val="1"/>
      </c:scatterChart>
      <c:valAx>
        <c:axId val="79338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527904195462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83518344610593"/>
          <c:y val="0.92024539877300615"/>
          <c:w val="0.7354751298289549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19050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9CB27B-7817-0EFE-4654-DC7CA56B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10" customFormat="1" ht="12.95" customHeight="1" x14ac:dyDescent="0.2">
      <c r="A2" s="10" t="s">
        <v>26</v>
      </c>
      <c r="B2" s="10" t="s">
        <v>40</v>
      </c>
      <c r="C2" s="11"/>
      <c r="D2" s="11"/>
    </row>
    <row r="3" spans="1:6" s="10" customFormat="1" ht="12.95" customHeight="1" thickBot="1" x14ac:dyDescent="0.25"/>
    <row r="4" spans="1:6" s="10" customFormat="1" ht="12.95" customHeight="1" thickBot="1" x14ac:dyDescent="0.25">
      <c r="A4" s="12" t="s">
        <v>42</v>
      </c>
      <c r="C4" s="13">
        <v>53382.691899999998</v>
      </c>
      <c r="D4" s="14">
        <v>0.39500999999999997</v>
      </c>
    </row>
    <row r="5" spans="1:6" s="10" customFormat="1" ht="12.95" customHeight="1" x14ac:dyDescent="0.2">
      <c r="A5" s="12" t="s">
        <v>31</v>
      </c>
      <c r="C5" s="15">
        <v>-9.5</v>
      </c>
      <c r="D5" s="10" t="s">
        <v>32</v>
      </c>
    </row>
    <row r="6" spans="1:6" s="10" customFormat="1" ht="12.95" customHeight="1" x14ac:dyDescent="0.2">
      <c r="A6" s="16" t="s">
        <v>4</v>
      </c>
    </row>
    <row r="7" spans="1:6" s="10" customFormat="1" ht="12.95" customHeight="1" x14ac:dyDescent="0.2">
      <c r="A7" s="10" t="s">
        <v>5</v>
      </c>
      <c r="C7" s="10">
        <f>C4</f>
        <v>53382.691899999998</v>
      </c>
      <c r="D7" s="12"/>
    </row>
    <row r="8" spans="1:6" s="10" customFormat="1" ht="12.95" customHeight="1" x14ac:dyDescent="0.2">
      <c r="A8" s="10" t="s">
        <v>6</v>
      </c>
      <c r="C8" s="10">
        <f>D4</f>
        <v>0.39500999999999997</v>
      </c>
      <c r="D8" s="17"/>
    </row>
    <row r="9" spans="1:6" s="10" customFormat="1" ht="12.95" customHeight="1" x14ac:dyDescent="0.2">
      <c r="B9" s="15">
        <v>29</v>
      </c>
      <c r="C9" s="18" t="str">
        <f>"F"&amp;B9</f>
        <v>F29</v>
      </c>
      <c r="D9" s="19" t="str">
        <f>"G"&amp;B9</f>
        <v>G29</v>
      </c>
    </row>
    <row r="10" spans="1:6" s="10" customFormat="1" ht="12.95" customHeight="1" thickBot="1" x14ac:dyDescent="0.25">
      <c r="C10" s="20" t="s">
        <v>22</v>
      </c>
      <c r="D10" s="20" t="s">
        <v>23</v>
      </c>
    </row>
    <row r="11" spans="1:6" s="10" customFormat="1" ht="12.95" customHeight="1" x14ac:dyDescent="0.2">
      <c r="A11" s="10" t="s">
        <v>18</v>
      </c>
      <c r="C11" s="19">
        <f ca="1">INTERCEPT(INDIRECT($D$9):G992,INDIRECT($C$9):F992)</f>
        <v>-6.2121510565208218E-5</v>
      </c>
      <c r="D11" s="11"/>
    </row>
    <row r="12" spans="1:6" s="10" customFormat="1" ht="12.95" customHeight="1" x14ac:dyDescent="0.2">
      <c r="A12" s="10" t="s">
        <v>19</v>
      </c>
      <c r="C12" s="19">
        <f ca="1">SLOPE(INDIRECT($D$9):G992,INDIRECT($C$9):F992)</f>
        <v>-1.3060605177610901E-6</v>
      </c>
      <c r="D12" s="11"/>
    </row>
    <row r="13" spans="1:6" s="10" customFormat="1" ht="12.95" customHeight="1" x14ac:dyDescent="0.2">
      <c r="A13" s="10" t="s">
        <v>21</v>
      </c>
      <c r="C13" s="11" t="s">
        <v>16</v>
      </c>
    </row>
    <row r="14" spans="1:6" s="10" customFormat="1" ht="12.95" customHeight="1" x14ac:dyDescent="0.2"/>
    <row r="15" spans="1:6" s="10" customFormat="1" ht="12.95" customHeight="1" x14ac:dyDescent="0.2">
      <c r="A15" s="21" t="s">
        <v>20</v>
      </c>
      <c r="C15" s="22">
        <f ca="1">(C7+C11)+(C8+C12)*INT(MAX(F21:F3533))</f>
        <v>59616.719045631398</v>
      </c>
      <c r="E15" s="23" t="s">
        <v>48</v>
      </c>
      <c r="F15" s="15">
        <v>1</v>
      </c>
    </row>
    <row r="16" spans="1:6" s="10" customFormat="1" ht="12.95" customHeight="1" x14ac:dyDescent="0.2">
      <c r="A16" s="16" t="s">
        <v>7</v>
      </c>
      <c r="C16" s="24">
        <f ca="1">+C8+C12</f>
        <v>0.39500869393948224</v>
      </c>
      <c r="E16" s="23" t="s">
        <v>33</v>
      </c>
      <c r="F16" s="25">
        <f ca="1">NOW()+15018.5+$C$5/24</f>
        <v>60210.674446643519</v>
      </c>
    </row>
    <row r="17" spans="1:21" s="10" customFormat="1" ht="12.95" customHeight="1" thickBot="1" x14ac:dyDescent="0.25">
      <c r="A17" s="23" t="s">
        <v>30</v>
      </c>
      <c r="C17" s="10">
        <f>COUNT(C21:C2191)</f>
        <v>22</v>
      </c>
      <c r="E17" s="23" t="s">
        <v>49</v>
      </c>
      <c r="F17" s="25">
        <f ca="1">ROUND(2*(F16-$C$7)/$C$8,0)/2+F15</f>
        <v>17286.5</v>
      </c>
    </row>
    <row r="18" spans="1:21" s="10" customFormat="1" ht="12.95" customHeight="1" thickTop="1" thickBot="1" x14ac:dyDescent="0.25">
      <c r="A18" s="16" t="s">
        <v>8</v>
      </c>
      <c r="C18" s="26">
        <f ca="1">+C15</f>
        <v>59616.719045631398</v>
      </c>
      <c r="D18" s="27">
        <f ca="1">+C16</f>
        <v>0.39500869393948224</v>
      </c>
      <c r="E18" s="23" t="s">
        <v>34</v>
      </c>
      <c r="F18" s="19">
        <f ca="1">ROUND(2*(F16-$C$15)/$C$16,0)/2+F15</f>
        <v>1504.5</v>
      </c>
    </row>
    <row r="19" spans="1:21" s="10" customFormat="1" ht="12.95" customHeight="1" thickTop="1" x14ac:dyDescent="0.2">
      <c r="E19" s="23" t="s">
        <v>35</v>
      </c>
      <c r="F19" s="28">
        <f ca="1">+$C$15+$C$16*F18-15018.5-$C$5/24</f>
        <v>45192.905458996684</v>
      </c>
    </row>
    <row r="20" spans="1:21" s="10" customFormat="1" ht="12.95" customHeight="1" thickBot="1" x14ac:dyDescent="0.25">
      <c r="A20" s="20" t="s">
        <v>9</v>
      </c>
      <c r="B20" s="20" t="s">
        <v>10</v>
      </c>
      <c r="C20" s="20" t="s">
        <v>11</v>
      </c>
      <c r="D20" s="20" t="s">
        <v>15</v>
      </c>
      <c r="E20" s="20" t="s">
        <v>12</v>
      </c>
      <c r="F20" s="20" t="s">
        <v>13</v>
      </c>
      <c r="G20" s="20" t="s">
        <v>14</v>
      </c>
      <c r="H20" s="29" t="s">
        <v>3</v>
      </c>
      <c r="I20" s="29" t="s">
        <v>51</v>
      </c>
      <c r="J20" s="29" t="s">
        <v>1</v>
      </c>
      <c r="K20" s="29" t="s">
        <v>2</v>
      </c>
      <c r="L20" s="29" t="s">
        <v>27</v>
      </c>
      <c r="M20" s="29" t="s">
        <v>28</v>
      </c>
      <c r="N20" s="29" t="s">
        <v>29</v>
      </c>
      <c r="O20" s="29" t="s">
        <v>25</v>
      </c>
      <c r="P20" s="30" t="s">
        <v>24</v>
      </c>
      <c r="Q20" s="20" t="s">
        <v>17</v>
      </c>
      <c r="U20" s="31" t="s">
        <v>0</v>
      </c>
    </row>
    <row r="21" spans="1:21" s="10" customFormat="1" ht="12.95" customHeight="1" x14ac:dyDescent="0.2">
      <c r="A21" s="10" t="s">
        <v>36</v>
      </c>
      <c r="C21" s="32">
        <v>53382.691899999998</v>
      </c>
      <c r="D21" s="32" t="s">
        <v>16</v>
      </c>
      <c r="E21" s="10">
        <f t="shared" ref="E21:E27" si="0">+(C21-C$7)/C$8</f>
        <v>0</v>
      </c>
      <c r="F21" s="10">
        <f t="shared" ref="F21:F39" si="1">ROUND(2*E21,0)/2</f>
        <v>0</v>
      </c>
      <c r="G21" s="10">
        <f t="shared" ref="G21:G27" si="2">+C21-(C$7+F21*C$8)</f>
        <v>0</v>
      </c>
      <c r="K21" s="10">
        <f>+G21</f>
        <v>0</v>
      </c>
      <c r="O21" s="10">
        <f t="shared" ref="O21:O27" ca="1" si="3">+C$11+C$12*$F21</f>
        <v>-6.2121510565208218E-5</v>
      </c>
      <c r="Q21" s="33">
        <f t="shared" ref="Q21:Q27" si="4">+C21-15018.5</f>
        <v>38364.191899999998</v>
      </c>
    </row>
    <row r="22" spans="1:21" s="10" customFormat="1" ht="12.95" customHeight="1" x14ac:dyDescent="0.2">
      <c r="A22" s="3" t="s">
        <v>37</v>
      </c>
      <c r="B22" s="4" t="s">
        <v>38</v>
      </c>
      <c r="C22" s="3">
        <v>53382.690999999999</v>
      </c>
      <c r="D22" s="3">
        <v>5.0000000000000001E-4</v>
      </c>
      <c r="E22" s="10">
        <f t="shared" si="0"/>
        <v>-2.2784233287561342E-3</v>
      </c>
      <c r="F22" s="10">
        <f t="shared" si="1"/>
        <v>0</v>
      </c>
      <c r="G22" s="10">
        <f t="shared" si="2"/>
        <v>-8.9999999909196049E-4</v>
      </c>
      <c r="J22" s="10">
        <f t="shared" ref="J22:J28" si="5">+G22</f>
        <v>-8.9999999909196049E-4</v>
      </c>
      <c r="O22" s="10">
        <f t="shared" ca="1" si="3"/>
        <v>-6.2121510565208218E-5</v>
      </c>
      <c r="Q22" s="33">
        <f t="shared" si="4"/>
        <v>38364.190999999999</v>
      </c>
    </row>
    <row r="23" spans="1:21" s="10" customFormat="1" ht="12.95" customHeight="1" x14ac:dyDescent="0.2">
      <c r="A23" s="3" t="s">
        <v>37</v>
      </c>
      <c r="B23" s="4" t="s">
        <v>38</v>
      </c>
      <c r="C23" s="3">
        <v>53445.499000000003</v>
      </c>
      <c r="D23" s="3">
        <v>1.1999999999999999E-3</v>
      </c>
      <c r="E23" s="10">
        <f t="shared" si="0"/>
        <v>159.00129110656806</v>
      </c>
      <c r="F23" s="10">
        <f t="shared" si="1"/>
        <v>159</v>
      </c>
      <c r="G23" s="10">
        <f t="shared" si="2"/>
        <v>5.1000000530621037E-4</v>
      </c>
      <c r="J23" s="10">
        <f t="shared" si="5"/>
        <v>5.1000000530621037E-4</v>
      </c>
      <c r="O23" s="10">
        <f t="shared" ca="1" si="3"/>
        <v>-2.6978513288922158E-4</v>
      </c>
      <c r="Q23" s="33">
        <f t="shared" si="4"/>
        <v>38426.999000000003</v>
      </c>
    </row>
    <row r="24" spans="1:21" s="10" customFormat="1" ht="12.95" customHeight="1" x14ac:dyDescent="0.2">
      <c r="A24" s="3" t="s">
        <v>37</v>
      </c>
      <c r="B24" s="4" t="s">
        <v>39</v>
      </c>
      <c r="C24" s="3">
        <v>53463.4712</v>
      </c>
      <c r="D24" s="3">
        <v>1E-3</v>
      </c>
      <c r="E24" s="10">
        <f t="shared" si="0"/>
        <v>204.49937976254265</v>
      </c>
      <c r="F24" s="10">
        <f t="shared" si="1"/>
        <v>204.5</v>
      </c>
      <c r="G24" s="10">
        <f t="shared" si="2"/>
        <v>-2.4499999562976882E-4</v>
      </c>
      <c r="J24" s="10">
        <f t="shared" si="5"/>
        <v>-2.4499999562976882E-4</v>
      </c>
      <c r="O24" s="10">
        <f t="shared" ca="1" si="3"/>
        <v>-3.2921088644735115E-4</v>
      </c>
      <c r="Q24" s="33">
        <f t="shared" si="4"/>
        <v>38444.9712</v>
      </c>
    </row>
    <row r="25" spans="1:21" s="10" customFormat="1" ht="12.95" customHeight="1" x14ac:dyDescent="0.2">
      <c r="A25" s="3" t="s">
        <v>37</v>
      </c>
      <c r="B25" s="4" t="s">
        <v>38</v>
      </c>
      <c r="C25" s="3">
        <v>53502.380400000002</v>
      </c>
      <c r="D25" s="3">
        <v>2.9999999999999997E-4</v>
      </c>
      <c r="E25" s="10">
        <f t="shared" si="0"/>
        <v>303.00118984330487</v>
      </c>
      <c r="F25" s="10">
        <f t="shared" si="1"/>
        <v>303</v>
      </c>
      <c r="G25" s="10">
        <f t="shared" si="2"/>
        <v>4.7000000631669536E-4</v>
      </c>
      <c r="J25" s="10">
        <f t="shared" si="5"/>
        <v>4.7000000631669536E-4</v>
      </c>
      <c r="O25" s="10">
        <f t="shared" ca="1" si="3"/>
        <v>-4.5785784744681855E-4</v>
      </c>
      <c r="Q25" s="33">
        <f t="shared" si="4"/>
        <v>38483.880400000002</v>
      </c>
    </row>
    <row r="26" spans="1:21" s="10" customFormat="1" ht="12.95" customHeight="1" x14ac:dyDescent="0.2">
      <c r="A26" s="3" t="s">
        <v>37</v>
      </c>
      <c r="B26" s="4" t="s">
        <v>38</v>
      </c>
      <c r="C26" s="3">
        <v>53515.4156</v>
      </c>
      <c r="D26" s="3">
        <v>1E-3</v>
      </c>
      <c r="E26" s="10">
        <f t="shared" si="0"/>
        <v>336.00086073770865</v>
      </c>
      <c r="F26" s="10">
        <f t="shared" si="1"/>
        <v>336</v>
      </c>
      <c r="G26" s="10">
        <f t="shared" si="2"/>
        <v>3.3999999868683517E-4</v>
      </c>
      <c r="J26" s="10">
        <f t="shared" si="5"/>
        <v>3.3999999868683517E-4</v>
      </c>
      <c r="O26" s="10">
        <f t="shared" ca="1" si="3"/>
        <v>-5.0095784453293448E-4</v>
      </c>
      <c r="Q26" s="33">
        <f t="shared" si="4"/>
        <v>38496.9156</v>
      </c>
    </row>
    <row r="27" spans="1:21" s="10" customFormat="1" ht="12.95" customHeight="1" x14ac:dyDescent="0.2">
      <c r="A27" s="3" t="s">
        <v>37</v>
      </c>
      <c r="B27" s="4" t="s">
        <v>39</v>
      </c>
      <c r="C27" s="3">
        <v>53515.607000000004</v>
      </c>
      <c r="D27" s="3">
        <v>4.0000000000000001E-3</v>
      </c>
      <c r="E27" s="10">
        <f t="shared" si="0"/>
        <v>336.48540543278813</v>
      </c>
      <c r="F27" s="10">
        <f t="shared" si="1"/>
        <v>336.5</v>
      </c>
      <c r="G27" s="10">
        <f t="shared" si="2"/>
        <v>-5.7649999944260344E-3</v>
      </c>
      <c r="H27" s="19"/>
      <c r="J27" s="10">
        <f t="shared" si="5"/>
        <v>-5.7649999944260344E-3</v>
      </c>
      <c r="O27" s="10">
        <f t="shared" ca="1" si="3"/>
        <v>-5.0161087479181504E-4</v>
      </c>
      <c r="Q27" s="33">
        <f t="shared" si="4"/>
        <v>38497.107000000004</v>
      </c>
    </row>
    <row r="28" spans="1:21" s="10" customFormat="1" ht="12.95" customHeight="1" x14ac:dyDescent="0.2">
      <c r="A28" s="3" t="s">
        <v>37</v>
      </c>
      <c r="B28" s="4" t="s">
        <v>38</v>
      </c>
      <c r="C28" s="3">
        <v>53517.390200000002</v>
      </c>
      <c r="D28" s="3">
        <v>5.0000000000000001E-4</v>
      </c>
      <c r="E28" s="10">
        <f t="shared" ref="E28:E38" si="6">+(C28-C$7)/C$8</f>
        <v>340.99972152604659</v>
      </c>
      <c r="F28" s="10">
        <f t="shared" si="1"/>
        <v>341</v>
      </c>
      <c r="G28" s="10">
        <f t="shared" ref="G28:G38" si="7">+C28-(C$7+F28*C$8)</f>
        <v>-1.0999999358318746E-4</v>
      </c>
      <c r="J28" s="10">
        <f t="shared" si="5"/>
        <v>-1.0999999358318746E-4</v>
      </c>
      <c r="O28" s="10">
        <f t="shared" ref="O28:O38" ca="1" si="8">+C$11+C$12*$F28</f>
        <v>-5.0748814712173998E-4</v>
      </c>
      <c r="Q28" s="33">
        <f t="shared" ref="Q28:Q38" si="9">+C28-15018.5</f>
        <v>38498.890200000002</v>
      </c>
    </row>
    <row r="29" spans="1:21" s="10" customFormat="1" ht="12.95" customHeight="1" x14ac:dyDescent="0.2">
      <c r="A29" s="3" t="s">
        <v>41</v>
      </c>
      <c r="B29" s="4" t="s">
        <v>38</v>
      </c>
      <c r="C29" s="32">
        <v>53936.493600000002</v>
      </c>
      <c r="D29" s="32">
        <v>2.9999999999999997E-4</v>
      </c>
      <c r="E29" s="10">
        <f t="shared" si="6"/>
        <v>1401.994126730978</v>
      </c>
      <c r="F29" s="10">
        <f t="shared" si="1"/>
        <v>1402</v>
      </c>
      <c r="G29" s="10">
        <f t="shared" si="7"/>
        <v>-2.3199999995995313E-3</v>
      </c>
      <c r="K29" s="10">
        <f t="shared" ref="K29:K38" si="10">+G29</f>
        <v>-2.3199999995995313E-3</v>
      </c>
      <c r="O29" s="10">
        <f t="shared" ca="1" si="8"/>
        <v>-1.8932183564662566E-3</v>
      </c>
      <c r="Q29" s="33">
        <f t="shared" si="9"/>
        <v>38917.993600000002</v>
      </c>
    </row>
    <row r="30" spans="1:21" s="10" customFormat="1" ht="12.95" customHeight="1" x14ac:dyDescent="0.2">
      <c r="A30" s="3" t="s">
        <v>41</v>
      </c>
      <c r="B30" s="11" t="s">
        <v>39</v>
      </c>
      <c r="C30" s="34">
        <v>54174.489800000003</v>
      </c>
      <c r="D30" s="32">
        <v>8.0000000000000004E-4</v>
      </c>
      <c r="E30" s="10">
        <f t="shared" si="6"/>
        <v>2004.5008987114379</v>
      </c>
      <c r="F30" s="10">
        <f t="shared" si="1"/>
        <v>2004.5</v>
      </c>
      <c r="G30" s="10">
        <f t="shared" si="7"/>
        <v>3.5500000376487151E-4</v>
      </c>
      <c r="H30" s="19"/>
      <c r="K30" s="10">
        <f t="shared" si="10"/>
        <v>3.5500000376487151E-4</v>
      </c>
      <c r="O30" s="10">
        <f t="shared" ca="1" si="8"/>
        <v>-2.6801198184173134E-3</v>
      </c>
      <c r="Q30" s="33">
        <f t="shared" si="9"/>
        <v>39155.989800000003</v>
      </c>
    </row>
    <row r="31" spans="1:21" s="10" customFormat="1" ht="12.95" customHeight="1" x14ac:dyDescent="0.2">
      <c r="A31" s="35" t="s">
        <v>43</v>
      </c>
      <c r="C31" s="32">
        <v>54547.769200000002</v>
      </c>
      <c r="D31" s="32">
        <v>1E-4</v>
      </c>
      <c r="E31" s="10">
        <f t="shared" si="6"/>
        <v>2949.4881142249678</v>
      </c>
      <c r="F31" s="10">
        <f t="shared" si="1"/>
        <v>2949.5</v>
      </c>
      <c r="G31" s="10">
        <f t="shared" si="7"/>
        <v>-4.6949999959906563E-3</v>
      </c>
      <c r="K31" s="10">
        <f t="shared" si="10"/>
        <v>-4.6949999959906563E-3</v>
      </c>
      <c r="O31" s="10">
        <f t="shared" ca="1" si="8"/>
        <v>-3.9143470077015437E-3</v>
      </c>
      <c r="Q31" s="33">
        <f t="shared" si="9"/>
        <v>39529.269200000002</v>
      </c>
    </row>
    <row r="32" spans="1:21" s="10" customFormat="1" ht="12.95" customHeight="1" x14ac:dyDescent="0.2">
      <c r="A32" s="35" t="s">
        <v>44</v>
      </c>
      <c r="C32" s="32">
        <v>54879.9715</v>
      </c>
      <c r="D32" s="32">
        <v>1E-4</v>
      </c>
      <c r="E32" s="10">
        <f t="shared" si="6"/>
        <v>3790.4853041695192</v>
      </c>
      <c r="F32" s="10">
        <f t="shared" si="1"/>
        <v>3790.5</v>
      </c>
      <c r="G32" s="10">
        <f t="shared" si="7"/>
        <v>-5.805000000691507E-3</v>
      </c>
      <c r="K32" s="10">
        <f t="shared" si="10"/>
        <v>-5.805000000691507E-3</v>
      </c>
      <c r="O32" s="10">
        <f t="shared" ca="1" si="8"/>
        <v>-5.0127439031386204E-3</v>
      </c>
      <c r="Q32" s="33">
        <f t="shared" si="9"/>
        <v>39861.4715</v>
      </c>
    </row>
    <row r="33" spans="1:21" s="10" customFormat="1" ht="12.95" customHeight="1" x14ac:dyDescent="0.2">
      <c r="A33" s="3" t="s">
        <v>45</v>
      </c>
      <c r="B33" s="4" t="s">
        <v>39</v>
      </c>
      <c r="C33" s="3">
        <v>55015.460099999997</v>
      </c>
      <c r="D33" s="3">
        <v>4.0000000000000002E-4</v>
      </c>
      <c r="E33" s="10">
        <f t="shared" si="6"/>
        <v>4133.4857345383625</v>
      </c>
      <c r="F33" s="10">
        <f t="shared" si="1"/>
        <v>4133.5</v>
      </c>
      <c r="G33" s="10">
        <f t="shared" si="7"/>
        <v>-5.6350000013480894E-3</v>
      </c>
      <c r="K33" s="10">
        <f t="shared" si="10"/>
        <v>-5.6350000013480894E-3</v>
      </c>
      <c r="O33" s="10">
        <f t="shared" ca="1" si="8"/>
        <v>-5.4607226607306745E-3</v>
      </c>
      <c r="Q33" s="33">
        <f t="shared" si="9"/>
        <v>39996.960099999997</v>
      </c>
    </row>
    <row r="34" spans="1:21" s="10" customFormat="1" ht="12.95" customHeight="1" x14ac:dyDescent="0.2">
      <c r="A34" s="36" t="s">
        <v>50</v>
      </c>
      <c r="B34" s="37"/>
      <c r="C34" s="38">
        <v>55945.903899999998</v>
      </c>
      <c r="D34" s="38">
        <v>2.0000000000000001E-4</v>
      </c>
      <c r="E34" s="10">
        <f t="shared" si="6"/>
        <v>6488.9800258221303</v>
      </c>
      <c r="F34" s="10">
        <f t="shared" si="1"/>
        <v>6489</v>
      </c>
      <c r="G34" s="10">
        <f t="shared" si="7"/>
        <v>-7.8900000007706694E-3</v>
      </c>
      <c r="K34" s="10">
        <f t="shared" si="10"/>
        <v>-7.8900000007706694E-3</v>
      </c>
      <c r="O34" s="10">
        <f t="shared" ca="1" si="8"/>
        <v>-8.5371482103169215E-3</v>
      </c>
      <c r="Q34" s="33">
        <f t="shared" si="9"/>
        <v>40927.403899999998</v>
      </c>
    </row>
    <row r="35" spans="1:21" s="10" customFormat="1" ht="12.95" customHeight="1" x14ac:dyDescent="0.2">
      <c r="A35" s="3" t="s">
        <v>47</v>
      </c>
      <c r="B35" s="4" t="s">
        <v>39</v>
      </c>
      <c r="C35" s="3">
        <v>56008.9064</v>
      </c>
      <c r="D35" s="3">
        <v>2.9999999999999997E-4</v>
      </c>
      <c r="E35" s="10">
        <f t="shared" si="6"/>
        <v>6648.4759879496769</v>
      </c>
      <c r="F35" s="10">
        <f t="shared" si="1"/>
        <v>6648.5</v>
      </c>
      <c r="G35" s="10">
        <f t="shared" si="7"/>
        <v>-9.484999995038379E-3</v>
      </c>
      <c r="K35" s="10">
        <f t="shared" si="10"/>
        <v>-9.484999995038379E-3</v>
      </c>
      <c r="O35" s="10">
        <f t="shared" ca="1" si="8"/>
        <v>-8.7454648628998155E-3</v>
      </c>
      <c r="Q35" s="33">
        <f t="shared" si="9"/>
        <v>40990.4064</v>
      </c>
    </row>
    <row r="36" spans="1:21" s="10" customFormat="1" ht="12.95" customHeight="1" x14ac:dyDescent="0.2">
      <c r="A36" s="3" t="s">
        <v>47</v>
      </c>
      <c r="B36" s="4" t="s">
        <v>39</v>
      </c>
      <c r="C36" s="3">
        <v>56073.6878</v>
      </c>
      <c r="D36" s="3">
        <v>5.0000000000000001E-4</v>
      </c>
      <c r="E36" s="10">
        <f t="shared" si="6"/>
        <v>6812.4753803701224</v>
      </c>
      <c r="F36" s="10">
        <f t="shared" si="1"/>
        <v>6812.5</v>
      </c>
      <c r="G36" s="10">
        <f t="shared" si="7"/>
        <v>-9.7249999962514266E-3</v>
      </c>
      <c r="K36" s="10">
        <f t="shared" si="10"/>
        <v>-9.7249999962514266E-3</v>
      </c>
      <c r="O36" s="10">
        <f t="shared" ca="1" si="8"/>
        <v>-8.9596587878126351E-3</v>
      </c>
      <c r="Q36" s="33">
        <f t="shared" si="9"/>
        <v>41055.1878</v>
      </c>
    </row>
    <row r="37" spans="1:21" s="10" customFormat="1" ht="12.95" customHeight="1" x14ac:dyDescent="0.2">
      <c r="A37" s="39" t="s">
        <v>52</v>
      </c>
      <c r="B37" s="40" t="s">
        <v>38</v>
      </c>
      <c r="C37" s="41">
        <v>57104.466679999998</v>
      </c>
      <c r="D37" s="41">
        <v>1E-4</v>
      </c>
      <c r="E37" s="10">
        <f t="shared" si="6"/>
        <v>9421.9761018708396</v>
      </c>
      <c r="F37" s="10">
        <f t="shared" si="1"/>
        <v>9422</v>
      </c>
      <c r="O37" s="10">
        <f t="shared" ca="1" si="8"/>
        <v>-1.23678237089102E-2</v>
      </c>
      <c r="Q37" s="33">
        <f t="shared" si="9"/>
        <v>42085.966679999998</v>
      </c>
      <c r="U37" s="10">
        <f>+C37-(C$7+F37*C$8)</f>
        <v>-9.4400000016321428E-3</v>
      </c>
    </row>
    <row r="38" spans="1:21" s="10" customFormat="1" ht="12.95" customHeight="1" x14ac:dyDescent="0.2">
      <c r="A38" s="16" t="s">
        <v>54</v>
      </c>
      <c r="C38" s="32">
        <v>57836.808246800851</v>
      </c>
      <c r="D38" s="32">
        <v>1E-4</v>
      </c>
      <c r="E38" s="10">
        <f t="shared" si="6"/>
        <v>11275.958448649029</v>
      </c>
      <c r="F38" s="10">
        <f t="shared" si="1"/>
        <v>11276</v>
      </c>
      <c r="G38" s="10">
        <f t="shared" si="7"/>
        <v>-1.6413199147791602E-2</v>
      </c>
      <c r="K38" s="10">
        <f t="shared" si="10"/>
        <v>-1.6413199147791602E-2</v>
      </c>
      <c r="O38" s="10">
        <f t="shared" ca="1" si="8"/>
        <v>-1.478925990883926E-2</v>
      </c>
      <c r="Q38" s="33">
        <f t="shared" si="9"/>
        <v>42818.308246800851</v>
      </c>
    </row>
    <row r="39" spans="1:21" s="10" customFormat="1" ht="12.95" customHeight="1" x14ac:dyDescent="0.2">
      <c r="A39" s="16" t="s">
        <v>53</v>
      </c>
      <c r="C39" s="32">
        <v>58926.8364</v>
      </c>
      <c r="D39" s="32">
        <v>2.0000000000000001E-4</v>
      </c>
      <c r="E39" s="10">
        <f>+(C39-C$7)/C$8</f>
        <v>14035.453532821961</v>
      </c>
      <c r="F39" s="10">
        <f t="shared" si="1"/>
        <v>14035.5</v>
      </c>
      <c r="G39" s="10">
        <f>+C39-(C$7+F39*C$8)</f>
        <v>-1.8355000000155997E-2</v>
      </c>
      <c r="K39" s="10">
        <f>+G39</f>
        <v>-1.8355000000155997E-2</v>
      </c>
      <c r="O39" s="10">
        <f ca="1">+C$11+C$12*$F39</f>
        <v>-1.8393333907600992E-2</v>
      </c>
      <c r="Q39" s="33">
        <f>+C39-15018.5</f>
        <v>43908.3364</v>
      </c>
    </row>
    <row r="40" spans="1:21" s="10" customFormat="1" ht="12.95" customHeight="1" x14ac:dyDescent="0.2">
      <c r="A40" s="5" t="s">
        <v>55</v>
      </c>
      <c r="B40" s="6" t="s">
        <v>38</v>
      </c>
      <c r="C40" s="8">
        <v>59309.402900000001</v>
      </c>
      <c r="D40" s="9">
        <v>8.9999999999999998E-4</v>
      </c>
      <c r="E40" s="10">
        <f t="shared" ref="E40:E41" si="11">+(C40-C$7)/C$8</f>
        <v>15003.951798688649</v>
      </c>
      <c r="F40" s="10">
        <f t="shared" ref="F40:F41" si="12">ROUND(2*E40,0)/2</f>
        <v>15004</v>
      </c>
      <c r="G40" s="10">
        <f t="shared" ref="G40:G41" si="13">+C40-(C$7+F40*C$8)</f>
        <v>-1.9039999999222346E-2</v>
      </c>
      <c r="K40" s="10">
        <f t="shared" ref="K40:K41" si="14">+G40</f>
        <v>-1.9039999999222346E-2</v>
      </c>
      <c r="O40" s="10">
        <f t="shared" ref="O40:O41" ca="1" si="15">+C$11+C$12*$F40</f>
        <v>-1.9658253519052607E-2</v>
      </c>
      <c r="Q40" s="33">
        <f t="shared" ref="Q40:Q41" si="16">+C40-15018.5</f>
        <v>44290.902900000001</v>
      </c>
    </row>
    <row r="41" spans="1:21" s="10" customFormat="1" ht="12.95" customHeight="1" x14ac:dyDescent="0.2">
      <c r="A41" s="5" t="s">
        <v>55</v>
      </c>
      <c r="B41" s="6" t="s">
        <v>38</v>
      </c>
      <c r="C41" s="8">
        <v>59309.600100000003</v>
      </c>
      <c r="D41" s="9">
        <v>1.4E-3</v>
      </c>
      <c r="E41" s="10">
        <f t="shared" si="11"/>
        <v>15004.451026556304</v>
      </c>
      <c r="F41" s="10">
        <f t="shared" si="12"/>
        <v>15004.5</v>
      </c>
      <c r="G41" s="10">
        <f t="shared" si="13"/>
        <v>-1.9344999993336387E-2</v>
      </c>
      <c r="K41" s="10">
        <f t="shared" si="14"/>
        <v>-1.9344999993336387E-2</v>
      </c>
      <c r="O41" s="10">
        <f t="shared" ca="1" si="15"/>
        <v>-1.9658906549311482E-2</v>
      </c>
      <c r="Q41" s="33">
        <f t="shared" si="16"/>
        <v>44291.100100000003</v>
      </c>
    </row>
    <row r="42" spans="1:21" s="10" customFormat="1" ht="12.95" customHeight="1" x14ac:dyDescent="0.2">
      <c r="A42" s="7" t="s">
        <v>56</v>
      </c>
      <c r="B42" s="42" t="s">
        <v>39</v>
      </c>
      <c r="C42" s="43">
        <v>59616.917200000004</v>
      </c>
      <c r="D42" s="43">
        <v>2.0000000000000001E-4</v>
      </c>
      <c r="E42" s="10">
        <f t="shared" ref="E42" si="17">+(C42-C$7)/C$8</f>
        <v>15782.4493050809</v>
      </c>
      <c r="F42" s="10">
        <f t="shared" ref="F42" si="18">ROUND(2*E42,0)/2</f>
        <v>15782.5</v>
      </c>
      <c r="G42" s="10">
        <f t="shared" ref="G42" si="19">+C42-(C$7+F42*C$8)</f>
        <v>-2.0024999997986015E-2</v>
      </c>
      <c r="K42" s="10">
        <f t="shared" ref="K42" si="20">+G42</f>
        <v>-2.0024999997986015E-2</v>
      </c>
      <c r="O42" s="10">
        <f t="shared" ref="O42" ca="1" si="21">+C$11+C$12*$F42</f>
        <v>-2.0675021632129614E-2</v>
      </c>
      <c r="Q42" s="33">
        <f t="shared" ref="Q42" si="22">+C42-15018.5</f>
        <v>44598.417200000004</v>
      </c>
    </row>
    <row r="43" spans="1:21" s="10" customFormat="1" ht="12.95" customHeight="1" x14ac:dyDescent="0.2">
      <c r="C43" s="32"/>
      <c r="D43" s="32"/>
    </row>
    <row r="44" spans="1:21" s="10" customFormat="1" ht="12.95" customHeight="1" x14ac:dyDescent="0.2">
      <c r="C44" s="32"/>
      <c r="D44" s="32"/>
    </row>
    <row r="45" spans="1:21" s="10" customFormat="1" ht="12.95" customHeight="1" x14ac:dyDescent="0.2">
      <c r="C45" s="32"/>
      <c r="D45" s="32"/>
    </row>
    <row r="46" spans="1:21" s="10" customFormat="1" ht="12.95" customHeight="1" x14ac:dyDescent="0.2">
      <c r="C46" s="32"/>
      <c r="D46" s="32"/>
    </row>
    <row r="47" spans="1:21" s="10" customFormat="1" ht="12.95" customHeight="1" x14ac:dyDescent="0.2">
      <c r="C47" s="32"/>
      <c r="D47" s="32"/>
    </row>
    <row r="48" spans="1:21" s="10" customFormat="1" ht="12.95" customHeight="1" x14ac:dyDescent="0.2">
      <c r="C48" s="32"/>
      <c r="D48" s="32"/>
    </row>
    <row r="49" spans="3:4" s="10" customFormat="1" ht="12.95" customHeight="1" x14ac:dyDescent="0.2">
      <c r="C49" s="32"/>
      <c r="D49" s="32"/>
    </row>
    <row r="50" spans="3:4" s="10" customFormat="1" ht="12.95" customHeight="1" x14ac:dyDescent="0.2">
      <c r="C50" s="32"/>
      <c r="D50" s="32"/>
    </row>
    <row r="51" spans="3:4" s="10" customFormat="1" ht="12.95" customHeight="1" x14ac:dyDescent="0.2">
      <c r="C51" s="32"/>
      <c r="D51" s="32"/>
    </row>
    <row r="52" spans="3:4" s="10" customFormat="1" ht="12.95" customHeight="1" x14ac:dyDescent="0.2">
      <c r="C52" s="32"/>
      <c r="D52" s="32"/>
    </row>
    <row r="53" spans="3:4" s="10" customFormat="1" ht="12.95" customHeight="1" x14ac:dyDescent="0.2">
      <c r="C53" s="32"/>
      <c r="D53" s="32"/>
    </row>
    <row r="54" spans="3:4" s="10" customFormat="1" ht="12.95" customHeight="1" x14ac:dyDescent="0.2">
      <c r="C54" s="32"/>
      <c r="D54" s="32"/>
    </row>
    <row r="55" spans="3:4" s="10" customFormat="1" ht="12.95" customHeight="1" x14ac:dyDescent="0.2">
      <c r="C55" s="32"/>
      <c r="D55" s="32"/>
    </row>
    <row r="56" spans="3:4" s="10" customFormat="1" ht="12.95" customHeight="1" x14ac:dyDescent="0.2">
      <c r="C56" s="32"/>
      <c r="D56" s="32"/>
    </row>
    <row r="57" spans="3:4" s="10" customFormat="1" ht="12.95" customHeight="1" x14ac:dyDescent="0.2">
      <c r="C57" s="32"/>
      <c r="D57" s="32"/>
    </row>
    <row r="58" spans="3:4" s="10" customFormat="1" ht="12.95" customHeight="1" x14ac:dyDescent="0.2">
      <c r="C58" s="32"/>
      <c r="D58" s="32"/>
    </row>
    <row r="59" spans="3:4" s="10" customFormat="1" ht="12.95" customHeight="1" x14ac:dyDescent="0.2">
      <c r="C59" s="32"/>
      <c r="D59" s="32"/>
    </row>
    <row r="60" spans="3:4" s="10" customFormat="1" ht="12.95" customHeight="1" x14ac:dyDescent="0.2">
      <c r="C60" s="32"/>
      <c r="D60" s="32"/>
    </row>
    <row r="61" spans="3:4" s="10" customFormat="1" ht="12.95" customHeight="1" x14ac:dyDescent="0.2">
      <c r="C61" s="32"/>
      <c r="D61" s="32"/>
    </row>
    <row r="62" spans="3:4" s="10" customFormat="1" ht="12.95" customHeight="1" x14ac:dyDescent="0.2">
      <c r="C62" s="32"/>
      <c r="D62" s="32"/>
    </row>
    <row r="63" spans="3:4" s="10" customFormat="1" ht="12.95" customHeight="1" x14ac:dyDescent="0.2">
      <c r="C63" s="32"/>
      <c r="D63" s="32"/>
    </row>
    <row r="64" spans="3:4" s="10" customFormat="1" ht="12.95" customHeight="1" x14ac:dyDescent="0.2">
      <c r="C64" s="32"/>
      <c r="D64" s="32"/>
    </row>
    <row r="65" spans="3:4" s="10" customFormat="1" ht="12.95" customHeight="1" x14ac:dyDescent="0.2">
      <c r="C65" s="32"/>
      <c r="D65" s="32"/>
    </row>
    <row r="66" spans="3:4" s="10" customFormat="1" ht="12.95" customHeight="1" x14ac:dyDescent="0.2">
      <c r="C66" s="32"/>
      <c r="D66" s="32"/>
    </row>
    <row r="67" spans="3:4" s="10" customFormat="1" ht="12.95" customHeight="1" x14ac:dyDescent="0.2">
      <c r="C67" s="32"/>
      <c r="D67" s="32"/>
    </row>
    <row r="68" spans="3:4" s="10" customFormat="1" ht="12.95" customHeight="1" x14ac:dyDescent="0.2">
      <c r="C68" s="32"/>
      <c r="D68" s="32"/>
    </row>
    <row r="69" spans="3:4" s="10" customFormat="1" ht="12.95" customHeight="1" x14ac:dyDescent="0.2">
      <c r="C69" s="32"/>
      <c r="D69" s="32"/>
    </row>
    <row r="70" spans="3:4" s="10" customFormat="1" ht="12.95" customHeight="1" x14ac:dyDescent="0.2">
      <c r="C70" s="32"/>
      <c r="D70" s="32"/>
    </row>
    <row r="71" spans="3:4" s="10" customFormat="1" ht="12.95" customHeight="1" x14ac:dyDescent="0.2">
      <c r="C71" s="32"/>
      <c r="D71" s="32"/>
    </row>
    <row r="72" spans="3:4" s="10" customFormat="1" ht="12.95" customHeight="1" x14ac:dyDescent="0.2">
      <c r="C72" s="32"/>
      <c r="D72" s="32"/>
    </row>
    <row r="73" spans="3:4" s="10" customFormat="1" ht="12.95" customHeight="1" x14ac:dyDescent="0.2">
      <c r="C73" s="32"/>
      <c r="D73" s="32"/>
    </row>
    <row r="74" spans="3:4" s="10" customFormat="1" ht="12.95" customHeight="1" x14ac:dyDescent="0.2">
      <c r="C74" s="32"/>
      <c r="D74" s="32"/>
    </row>
    <row r="75" spans="3:4" s="10" customFormat="1" ht="12.95" customHeight="1" x14ac:dyDescent="0.2">
      <c r="C75" s="32"/>
      <c r="D75" s="32"/>
    </row>
    <row r="76" spans="3:4" s="10" customFormat="1" ht="12.95" customHeight="1" x14ac:dyDescent="0.2">
      <c r="C76" s="32"/>
      <c r="D76" s="32"/>
    </row>
    <row r="77" spans="3:4" s="10" customFormat="1" ht="12.95" customHeight="1" x14ac:dyDescent="0.2">
      <c r="C77" s="32"/>
      <c r="D77" s="32"/>
    </row>
    <row r="78" spans="3:4" s="10" customFormat="1" ht="12.95" customHeight="1" x14ac:dyDescent="0.2">
      <c r="C78" s="32"/>
      <c r="D78" s="32"/>
    </row>
    <row r="79" spans="3:4" s="10" customFormat="1" ht="12.95" customHeight="1" x14ac:dyDescent="0.2">
      <c r="C79" s="32"/>
      <c r="D79" s="32"/>
    </row>
    <row r="80" spans="3:4" s="10" customFormat="1" ht="12.95" customHeight="1" x14ac:dyDescent="0.2">
      <c r="C80" s="32"/>
      <c r="D80" s="32"/>
    </row>
    <row r="81" spans="3:4" s="10" customFormat="1" ht="12.95" customHeight="1" x14ac:dyDescent="0.2">
      <c r="C81" s="32"/>
      <c r="D81" s="32"/>
    </row>
    <row r="82" spans="3:4" s="10" customFormat="1" ht="12.95" customHeight="1" x14ac:dyDescent="0.2">
      <c r="C82" s="32"/>
      <c r="D82" s="32"/>
    </row>
    <row r="83" spans="3:4" s="10" customFormat="1" ht="12.95" customHeight="1" x14ac:dyDescent="0.2">
      <c r="C83" s="32"/>
      <c r="D83" s="32"/>
    </row>
    <row r="84" spans="3:4" s="10" customFormat="1" ht="12.95" customHeight="1" x14ac:dyDescent="0.2">
      <c r="C84" s="32"/>
      <c r="D84" s="32"/>
    </row>
    <row r="85" spans="3:4" s="10" customFormat="1" ht="12.95" customHeight="1" x14ac:dyDescent="0.2">
      <c r="C85" s="32"/>
      <c r="D85" s="32"/>
    </row>
    <row r="86" spans="3:4" s="10" customFormat="1" ht="12.95" customHeight="1" x14ac:dyDescent="0.2">
      <c r="C86" s="32"/>
      <c r="D86" s="32"/>
    </row>
    <row r="87" spans="3:4" s="10" customFormat="1" ht="12.95" customHeight="1" x14ac:dyDescent="0.2">
      <c r="C87" s="32"/>
      <c r="D87" s="32"/>
    </row>
    <row r="88" spans="3:4" s="10" customFormat="1" ht="12.95" customHeight="1" x14ac:dyDescent="0.2">
      <c r="C88" s="32"/>
      <c r="D88" s="32"/>
    </row>
    <row r="89" spans="3:4" s="10" customFormat="1" ht="12.95" customHeight="1" x14ac:dyDescent="0.2">
      <c r="C89" s="32"/>
      <c r="D89" s="32"/>
    </row>
    <row r="90" spans="3:4" s="10" customFormat="1" ht="12.95" customHeight="1" x14ac:dyDescent="0.2">
      <c r="C90" s="32"/>
      <c r="D90" s="32"/>
    </row>
    <row r="91" spans="3:4" s="10" customFormat="1" ht="12.95" customHeight="1" x14ac:dyDescent="0.2">
      <c r="C91" s="32"/>
      <c r="D91" s="32"/>
    </row>
    <row r="92" spans="3:4" s="10" customFormat="1" ht="12.95" customHeight="1" x14ac:dyDescent="0.2">
      <c r="C92" s="32"/>
      <c r="D92" s="32"/>
    </row>
    <row r="93" spans="3:4" s="10" customFormat="1" ht="12.95" customHeight="1" x14ac:dyDescent="0.2">
      <c r="C93" s="32"/>
      <c r="D93" s="32"/>
    </row>
    <row r="94" spans="3:4" s="10" customFormat="1" ht="12.95" customHeight="1" x14ac:dyDescent="0.2">
      <c r="C94" s="32"/>
      <c r="D94" s="32"/>
    </row>
    <row r="95" spans="3:4" s="10" customFormat="1" ht="12.95" customHeight="1" x14ac:dyDescent="0.2">
      <c r="C95" s="32"/>
      <c r="D95" s="32"/>
    </row>
    <row r="96" spans="3:4" s="10" customFormat="1" ht="12.95" customHeight="1" x14ac:dyDescent="0.2">
      <c r="C96" s="32"/>
      <c r="D96" s="32"/>
    </row>
    <row r="97" spans="3:4" s="10" customFormat="1" ht="12.95" customHeight="1" x14ac:dyDescent="0.2">
      <c r="C97" s="32"/>
      <c r="D97" s="32"/>
    </row>
    <row r="98" spans="3:4" s="10" customFormat="1" ht="12.95" customHeight="1" x14ac:dyDescent="0.2">
      <c r="C98" s="32"/>
      <c r="D98" s="32"/>
    </row>
    <row r="99" spans="3:4" s="10" customFormat="1" ht="12.95" customHeight="1" x14ac:dyDescent="0.2">
      <c r="C99" s="32"/>
      <c r="D99" s="32"/>
    </row>
    <row r="100" spans="3:4" s="10" customFormat="1" ht="12.95" customHeight="1" x14ac:dyDescent="0.2">
      <c r="C100" s="32"/>
      <c r="D100" s="32"/>
    </row>
    <row r="101" spans="3:4" s="10" customFormat="1" ht="12.95" customHeight="1" x14ac:dyDescent="0.2">
      <c r="C101" s="32"/>
      <c r="D101" s="32"/>
    </row>
    <row r="102" spans="3:4" s="10" customFormat="1" ht="12.95" customHeight="1" x14ac:dyDescent="0.2">
      <c r="C102" s="32"/>
      <c r="D102" s="32"/>
    </row>
    <row r="103" spans="3:4" s="10" customFormat="1" ht="12.95" customHeight="1" x14ac:dyDescent="0.2">
      <c r="C103" s="32"/>
      <c r="D103" s="32"/>
    </row>
    <row r="104" spans="3:4" s="10" customFormat="1" ht="12.95" customHeight="1" x14ac:dyDescent="0.2">
      <c r="C104" s="32"/>
      <c r="D104" s="32"/>
    </row>
    <row r="105" spans="3:4" s="10" customFormat="1" ht="12.95" customHeight="1" x14ac:dyDescent="0.2">
      <c r="C105" s="32"/>
      <c r="D105" s="32"/>
    </row>
    <row r="106" spans="3:4" s="10" customFormat="1" ht="12.95" customHeight="1" x14ac:dyDescent="0.2">
      <c r="C106" s="32"/>
      <c r="D106" s="32"/>
    </row>
    <row r="107" spans="3:4" s="10" customFormat="1" ht="12.95" customHeight="1" x14ac:dyDescent="0.2">
      <c r="C107" s="32"/>
      <c r="D107" s="32"/>
    </row>
    <row r="108" spans="3:4" s="10" customFormat="1" ht="12.95" customHeight="1" x14ac:dyDescent="0.2">
      <c r="C108" s="32"/>
      <c r="D108" s="32"/>
    </row>
    <row r="109" spans="3:4" s="10" customFormat="1" ht="12.95" customHeight="1" x14ac:dyDescent="0.2">
      <c r="C109" s="32"/>
      <c r="D109" s="32"/>
    </row>
    <row r="110" spans="3:4" s="10" customFormat="1" ht="12.95" customHeight="1" x14ac:dyDescent="0.2">
      <c r="C110" s="32"/>
      <c r="D110" s="32"/>
    </row>
    <row r="111" spans="3:4" s="10" customFormat="1" ht="12.95" customHeight="1" x14ac:dyDescent="0.2">
      <c r="C111" s="32"/>
      <c r="D111" s="32"/>
    </row>
    <row r="112" spans="3:4" s="10" customFormat="1" ht="12.95" customHeight="1" x14ac:dyDescent="0.2">
      <c r="C112" s="32"/>
      <c r="D112" s="32"/>
    </row>
    <row r="113" spans="3:4" s="10" customFormat="1" ht="12.95" customHeight="1" x14ac:dyDescent="0.2">
      <c r="C113" s="32"/>
      <c r="D113" s="32"/>
    </row>
    <row r="114" spans="3:4" s="10" customFormat="1" ht="12.95" customHeight="1" x14ac:dyDescent="0.2">
      <c r="C114" s="32"/>
      <c r="D114" s="32"/>
    </row>
    <row r="115" spans="3:4" s="10" customFormat="1" ht="12.95" customHeight="1" x14ac:dyDescent="0.2">
      <c r="C115" s="32"/>
      <c r="D115" s="32"/>
    </row>
    <row r="116" spans="3:4" s="10" customFormat="1" ht="12.95" customHeight="1" x14ac:dyDescent="0.2">
      <c r="C116" s="32"/>
      <c r="D116" s="32"/>
    </row>
    <row r="117" spans="3:4" s="10" customFormat="1" ht="12.95" customHeight="1" x14ac:dyDescent="0.2">
      <c r="C117" s="32"/>
      <c r="D117" s="32"/>
    </row>
    <row r="118" spans="3:4" s="10" customFormat="1" ht="12.95" customHeight="1" x14ac:dyDescent="0.2">
      <c r="C118" s="32"/>
      <c r="D118" s="32"/>
    </row>
    <row r="119" spans="3:4" s="10" customFormat="1" ht="12.95" customHeight="1" x14ac:dyDescent="0.2">
      <c r="C119" s="32"/>
      <c r="D119" s="32"/>
    </row>
    <row r="120" spans="3:4" s="10" customFormat="1" ht="12.95" customHeight="1" x14ac:dyDescent="0.2">
      <c r="C120" s="32"/>
      <c r="D120" s="32"/>
    </row>
    <row r="121" spans="3:4" s="10" customFormat="1" ht="12.95" customHeight="1" x14ac:dyDescent="0.2">
      <c r="C121" s="32"/>
      <c r="D121" s="32"/>
    </row>
    <row r="122" spans="3:4" s="10" customFormat="1" ht="12.95" customHeight="1" x14ac:dyDescent="0.2">
      <c r="C122" s="32"/>
      <c r="D122" s="32"/>
    </row>
    <row r="123" spans="3:4" s="10" customFormat="1" ht="12.95" customHeight="1" x14ac:dyDescent="0.2">
      <c r="C123" s="32"/>
      <c r="D123" s="32"/>
    </row>
    <row r="124" spans="3:4" s="10" customFormat="1" ht="12.95" customHeight="1" x14ac:dyDescent="0.2">
      <c r="C124" s="32"/>
      <c r="D124" s="32"/>
    </row>
    <row r="125" spans="3:4" s="10" customFormat="1" ht="12.95" customHeight="1" x14ac:dyDescent="0.2">
      <c r="C125" s="32"/>
      <c r="D125" s="32"/>
    </row>
    <row r="126" spans="3:4" s="10" customFormat="1" ht="12.95" customHeight="1" x14ac:dyDescent="0.2">
      <c r="C126" s="32"/>
      <c r="D126" s="32"/>
    </row>
    <row r="127" spans="3:4" s="10" customFormat="1" ht="12.95" customHeight="1" x14ac:dyDescent="0.2">
      <c r="C127" s="32"/>
      <c r="D127" s="32"/>
    </row>
    <row r="128" spans="3:4" s="10" customFormat="1" ht="12.95" customHeight="1" x14ac:dyDescent="0.2">
      <c r="C128" s="32"/>
      <c r="D128" s="32"/>
    </row>
    <row r="129" spans="3:4" s="10" customFormat="1" ht="12.95" customHeight="1" x14ac:dyDescent="0.2">
      <c r="C129" s="32"/>
      <c r="D129" s="32"/>
    </row>
    <row r="130" spans="3:4" s="10" customFormat="1" ht="12.95" customHeight="1" x14ac:dyDescent="0.2">
      <c r="C130" s="32"/>
      <c r="D130" s="32"/>
    </row>
    <row r="131" spans="3:4" s="10" customFormat="1" ht="12.95" customHeight="1" x14ac:dyDescent="0.2">
      <c r="C131" s="32"/>
      <c r="D131" s="32"/>
    </row>
    <row r="132" spans="3:4" s="10" customFormat="1" ht="12.95" customHeight="1" x14ac:dyDescent="0.2">
      <c r="C132" s="32"/>
      <c r="D132" s="32"/>
    </row>
    <row r="133" spans="3:4" s="10" customFormat="1" ht="12.95" customHeight="1" x14ac:dyDescent="0.2">
      <c r="C133" s="32"/>
      <c r="D133" s="32"/>
    </row>
    <row r="134" spans="3:4" s="10" customFormat="1" ht="12.95" customHeight="1" x14ac:dyDescent="0.2">
      <c r="C134" s="32"/>
      <c r="D134" s="32"/>
    </row>
    <row r="135" spans="3:4" s="10" customFormat="1" ht="12.95" customHeight="1" x14ac:dyDescent="0.2">
      <c r="C135" s="32"/>
      <c r="D135" s="32"/>
    </row>
    <row r="136" spans="3:4" s="10" customFormat="1" ht="12.95" customHeight="1" x14ac:dyDescent="0.2">
      <c r="C136" s="32"/>
      <c r="D136" s="32"/>
    </row>
    <row r="137" spans="3:4" s="10" customFormat="1" ht="12.95" customHeight="1" x14ac:dyDescent="0.2">
      <c r="C137" s="32"/>
      <c r="D137" s="32"/>
    </row>
    <row r="138" spans="3:4" s="10" customFormat="1" ht="12.95" customHeight="1" x14ac:dyDescent="0.2">
      <c r="C138" s="32"/>
      <c r="D138" s="32"/>
    </row>
    <row r="139" spans="3:4" s="10" customFormat="1" ht="12.95" customHeight="1" x14ac:dyDescent="0.2">
      <c r="C139" s="32"/>
      <c r="D139" s="32"/>
    </row>
    <row r="140" spans="3:4" s="10" customFormat="1" ht="12.95" customHeight="1" x14ac:dyDescent="0.2">
      <c r="C140" s="32"/>
      <c r="D140" s="32"/>
    </row>
    <row r="141" spans="3:4" s="10" customFormat="1" ht="12.95" customHeight="1" x14ac:dyDescent="0.2">
      <c r="C141" s="32"/>
      <c r="D141" s="32"/>
    </row>
    <row r="142" spans="3:4" s="10" customFormat="1" ht="12.95" customHeight="1" x14ac:dyDescent="0.2">
      <c r="C142" s="32"/>
      <c r="D142" s="32"/>
    </row>
    <row r="143" spans="3:4" s="10" customFormat="1" ht="12.95" customHeight="1" x14ac:dyDescent="0.2">
      <c r="C143" s="32"/>
      <c r="D143" s="32"/>
    </row>
    <row r="144" spans="3:4" s="10" customFormat="1" ht="12.95" customHeight="1" x14ac:dyDescent="0.2">
      <c r="C144" s="32"/>
      <c r="D144" s="32"/>
    </row>
    <row r="145" spans="3:4" s="10" customFormat="1" ht="12.95" customHeight="1" x14ac:dyDescent="0.2">
      <c r="C145" s="32"/>
      <c r="D145" s="32"/>
    </row>
    <row r="146" spans="3:4" s="10" customFormat="1" ht="12.95" customHeight="1" x14ac:dyDescent="0.2">
      <c r="C146" s="32"/>
      <c r="D146" s="32"/>
    </row>
    <row r="147" spans="3:4" s="10" customFormat="1" ht="12.95" customHeight="1" x14ac:dyDescent="0.2">
      <c r="C147" s="32"/>
      <c r="D147" s="32"/>
    </row>
    <row r="148" spans="3:4" s="10" customFormat="1" ht="12.95" customHeight="1" x14ac:dyDescent="0.2">
      <c r="C148" s="32"/>
      <c r="D148" s="32"/>
    </row>
    <row r="149" spans="3:4" s="10" customFormat="1" ht="12.95" customHeight="1" x14ac:dyDescent="0.2">
      <c r="C149" s="32"/>
      <c r="D149" s="32"/>
    </row>
    <row r="150" spans="3:4" s="10" customFormat="1" ht="12.95" customHeight="1" x14ac:dyDescent="0.2">
      <c r="C150" s="32"/>
      <c r="D150" s="32"/>
    </row>
    <row r="151" spans="3:4" s="10" customFormat="1" ht="12.95" customHeight="1" x14ac:dyDescent="0.2">
      <c r="C151" s="32"/>
      <c r="D151" s="32"/>
    </row>
    <row r="152" spans="3:4" s="10" customFormat="1" ht="12.95" customHeight="1" x14ac:dyDescent="0.2">
      <c r="C152" s="32"/>
      <c r="D152" s="32"/>
    </row>
    <row r="153" spans="3:4" s="10" customFormat="1" ht="12.95" customHeight="1" x14ac:dyDescent="0.2">
      <c r="C153" s="32"/>
      <c r="D153" s="32"/>
    </row>
    <row r="154" spans="3:4" s="10" customFormat="1" ht="12.95" customHeight="1" x14ac:dyDescent="0.2">
      <c r="C154" s="32"/>
      <c r="D154" s="32"/>
    </row>
    <row r="155" spans="3:4" s="10" customFormat="1" ht="12.95" customHeight="1" x14ac:dyDescent="0.2">
      <c r="C155" s="32"/>
      <c r="D155" s="32"/>
    </row>
    <row r="156" spans="3:4" s="10" customFormat="1" ht="12.95" customHeight="1" x14ac:dyDescent="0.2">
      <c r="C156" s="32"/>
      <c r="D156" s="32"/>
    </row>
    <row r="157" spans="3:4" s="10" customFormat="1" ht="12.95" customHeight="1" x14ac:dyDescent="0.2">
      <c r="C157" s="32"/>
      <c r="D157" s="32"/>
    </row>
    <row r="158" spans="3:4" s="10" customFormat="1" ht="12.95" customHeight="1" x14ac:dyDescent="0.2">
      <c r="C158" s="32"/>
      <c r="D158" s="32"/>
    </row>
    <row r="159" spans="3:4" s="10" customFormat="1" ht="12.95" customHeight="1" x14ac:dyDescent="0.2">
      <c r="C159" s="32"/>
      <c r="D159" s="32"/>
    </row>
    <row r="160" spans="3:4" s="10" customFormat="1" ht="12.95" customHeight="1" x14ac:dyDescent="0.2">
      <c r="C160" s="32"/>
      <c r="D160" s="32"/>
    </row>
    <row r="161" spans="3:4" s="10" customFormat="1" ht="12.95" customHeight="1" x14ac:dyDescent="0.2">
      <c r="C161" s="32"/>
      <c r="D161" s="32"/>
    </row>
    <row r="162" spans="3:4" s="10" customFormat="1" ht="12.95" customHeight="1" x14ac:dyDescent="0.2">
      <c r="C162" s="32"/>
      <c r="D162" s="32"/>
    </row>
    <row r="163" spans="3:4" s="10" customFormat="1" ht="12.95" customHeight="1" x14ac:dyDescent="0.2">
      <c r="C163" s="32"/>
      <c r="D163" s="32"/>
    </row>
    <row r="164" spans="3:4" s="10" customFormat="1" ht="12.95" customHeight="1" x14ac:dyDescent="0.2">
      <c r="C164" s="32"/>
      <c r="D164" s="32"/>
    </row>
    <row r="165" spans="3:4" s="10" customFormat="1" ht="12.95" customHeight="1" x14ac:dyDescent="0.2">
      <c r="C165" s="32"/>
      <c r="D165" s="32"/>
    </row>
    <row r="166" spans="3:4" s="10" customFormat="1" ht="12.95" customHeight="1" x14ac:dyDescent="0.2">
      <c r="C166" s="32"/>
      <c r="D166" s="32"/>
    </row>
    <row r="167" spans="3:4" s="10" customFormat="1" ht="12.95" customHeight="1" x14ac:dyDescent="0.2">
      <c r="C167" s="32"/>
      <c r="D167" s="32"/>
    </row>
    <row r="168" spans="3:4" s="10" customFormat="1" ht="12.95" customHeight="1" x14ac:dyDescent="0.2">
      <c r="C168" s="32"/>
      <c r="D168" s="32"/>
    </row>
    <row r="169" spans="3:4" s="10" customFormat="1" ht="12.95" customHeight="1" x14ac:dyDescent="0.2">
      <c r="C169" s="32"/>
      <c r="D169" s="32"/>
    </row>
    <row r="170" spans="3:4" s="10" customFormat="1" ht="12.95" customHeight="1" x14ac:dyDescent="0.2">
      <c r="C170" s="32"/>
      <c r="D170" s="32"/>
    </row>
    <row r="171" spans="3:4" s="10" customFormat="1" ht="12.95" customHeight="1" x14ac:dyDescent="0.2">
      <c r="C171" s="32"/>
      <c r="D171" s="32"/>
    </row>
    <row r="172" spans="3:4" s="10" customFormat="1" ht="12.95" customHeight="1" x14ac:dyDescent="0.2">
      <c r="C172" s="32"/>
      <c r="D172" s="32"/>
    </row>
    <row r="173" spans="3:4" s="10" customFormat="1" ht="12.95" customHeight="1" x14ac:dyDescent="0.2">
      <c r="C173" s="32"/>
      <c r="D173" s="32"/>
    </row>
    <row r="174" spans="3:4" s="10" customFormat="1" ht="12.95" customHeight="1" x14ac:dyDescent="0.2">
      <c r="C174" s="32"/>
      <c r="D174" s="32"/>
    </row>
    <row r="175" spans="3:4" s="10" customFormat="1" ht="12.95" customHeight="1" x14ac:dyDescent="0.2">
      <c r="C175" s="32"/>
      <c r="D175" s="32"/>
    </row>
    <row r="176" spans="3:4" s="10" customFormat="1" ht="12.95" customHeight="1" x14ac:dyDescent="0.2">
      <c r="C176" s="32"/>
      <c r="D176" s="32"/>
    </row>
    <row r="177" spans="3:4" s="10" customFormat="1" ht="12.95" customHeight="1" x14ac:dyDescent="0.2">
      <c r="C177" s="32"/>
      <c r="D177" s="32"/>
    </row>
    <row r="178" spans="3:4" s="10" customFormat="1" ht="12.95" customHeight="1" x14ac:dyDescent="0.2">
      <c r="C178" s="32"/>
      <c r="D178" s="32"/>
    </row>
    <row r="179" spans="3:4" s="10" customFormat="1" ht="12.95" customHeight="1" x14ac:dyDescent="0.2">
      <c r="C179" s="32"/>
      <c r="D179" s="32"/>
    </row>
    <row r="180" spans="3:4" s="10" customFormat="1" ht="12.95" customHeight="1" x14ac:dyDescent="0.2">
      <c r="C180" s="32"/>
      <c r="D180" s="32"/>
    </row>
    <row r="181" spans="3:4" s="10" customFormat="1" ht="12.95" customHeight="1" x14ac:dyDescent="0.2">
      <c r="C181" s="32"/>
      <c r="D181" s="32"/>
    </row>
    <row r="182" spans="3:4" s="10" customFormat="1" ht="12.95" customHeight="1" x14ac:dyDescent="0.2">
      <c r="C182" s="32"/>
      <c r="D182" s="32"/>
    </row>
    <row r="183" spans="3:4" s="10" customFormat="1" ht="12.95" customHeight="1" x14ac:dyDescent="0.2">
      <c r="C183" s="32"/>
      <c r="D183" s="32"/>
    </row>
    <row r="184" spans="3:4" s="10" customFormat="1" ht="12.95" customHeight="1" x14ac:dyDescent="0.2">
      <c r="C184" s="32"/>
      <c r="D184" s="32"/>
    </row>
    <row r="185" spans="3:4" s="10" customFormat="1" ht="12.95" customHeight="1" x14ac:dyDescent="0.2">
      <c r="C185" s="32"/>
      <c r="D185" s="32"/>
    </row>
    <row r="186" spans="3:4" s="10" customFormat="1" ht="12.95" customHeight="1" x14ac:dyDescent="0.2">
      <c r="C186" s="32"/>
      <c r="D186" s="32"/>
    </row>
    <row r="187" spans="3:4" s="10" customFormat="1" ht="12.95" customHeight="1" x14ac:dyDescent="0.2">
      <c r="C187" s="32"/>
      <c r="D187" s="32"/>
    </row>
    <row r="188" spans="3:4" s="10" customFormat="1" ht="12.95" customHeight="1" x14ac:dyDescent="0.2">
      <c r="C188" s="32"/>
      <c r="D188" s="32"/>
    </row>
    <row r="189" spans="3:4" s="10" customFormat="1" ht="12.95" customHeight="1" x14ac:dyDescent="0.2">
      <c r="C189" s="32"/>
      <c r="D189" s="32"/>
    </row>
    <row r="190" spans="3:4" s="10" customFormat="1" ht="12.95" customHeight="1" x14ac:dyDescent="0.2">
      <c r="C190" s="32"/>
      <c r="D190" s="32"/>
    </row>
    <row r="191" spans="3:4" s="10" customFormat="1" ht="12.95" customHeight="1" x14ac:dyDescent="0.2">
      <c r="C191" s="32"/>
      <c r="D191" s="32"/>
    </row>
    <row r="192" spans="3:4" s="10" customFormat="1" ht="12.95" customHeight="1" x14ac:dyDescent="0.2">
      <c r="C192" s="32"/>
      <c r="D192" s="32"/>
    </row>
    <row r="193" spans="3:4" s="10" customFormat="1" ht="12.95" customHeight="1" x14ac:dyDescent="0.2">
      <c r="C193" s="32"/>
      <c r="D193" s="32"/>
    </row>
    <row r="194" spans="3:4" s="10" customFormat="1" ht="12.95" customHeight="1" x14ac:dyDescent="0.2">
      <c r="C194" s="32"/>
      <c r="D194" s="32"/>
    </row>
    <row r="195" spans="3:4" s="10" customFormat="1" ht="12.95" customHeight="1" x14ac:dyDescent="0.2">
      <c r="C195" s="32"/>
      <c r="D195" s="32"/>
    </row>
    <row r="196" spans="3:4" s="10" customFormat="1" ht="12.95" customHeight="1" x14ac:dyDescent="0.2">
      <c r="C196" s="32"/>
      <c r="D196" s="32"/>
    </row>
    <row r="197" spans="3:4" s="10" customFormat="1" ht="12.95" customHeight="1" x14ac:dyDescent="0.2">
      <c r="C197" s="32"/>
      <c r="D197" s="32"/>
    </row>
    <row r="198" spans="3:4" s="10" customFormat="1" ht="12.95" customHeight="1" x14ac:dyDescent="0.2">
      <c r="C198" s="32"/>
      <c r="D198" s="32"/>
    </row>
    <row r="199" spans="3:4" s="10" customFormat="1" ht="12.95" customHeight="1" x14ac:dyDescent="0.2">
      <c r="C199" s="32"/>
      <c r="D199" s="32"/>
    </row>
    <row r="200" spans="3:4" s="10" customFormat="1" ht="12.95" customHeight="1" x14ac:dyDescent="0.2">
      <c r="C200" s="32"/>
      <c r="D200" s="32"/>
    </row>
    <row r="201" spans="3:4" s="10" customFormat="1" ht="12.95" customHeight="1" x14ac:dyDescent="0.2">
      <c r="C201" s="32"/>
      <c r="D201" s="32"/>
    </row>
    <row r="202" spans="3:4" s="10" customFormat="1" ht="12.95" customHeight="1" x14ac:dyDescent="0.2">
      <c r="C202" s="32"/>
      <c r="D202" s="32"/>
    </row>
    <row r="203" spans="3:4" s="10" customFormat="1" ht="12.95" customHeight="1" x14ac:dyDescent="0.2">
      <c r="C203" s="32"/>
      <c r="D203" s="32"/>
    </row>
    <row r="204" spans="3:4" s="10" customFormat="1" ht="12.95" customHeight="1" x14ac:dyDescent="0.2">
      <c r="C204" s="32"/>
      <c r="D204" s="32"/>
    </row>
    <row r="205" spans="3:4" s="10" customFormat="1" ht="12.95" customHeight="1" x14ac:dyDescent="0.2">
      <c r="C205" s="32"/>
      <c r="D205" s="32"/>
    </row>
    <row r="206" spans="3:4" s="10" customFormat="1" ht="12.95" customHeight="1" x14ac:dyDescent="0.2">
      <c r="C206" s="32"/>
      <c r="D206" s="32"/>
    </row>
    <row r="207" spans="3:4" s="10" customFormat="1" ht="12.95" customHeight="1" x14ac:dyDescent="0.2">
      <c r="C207" s="32"/>
      <c r="D207" s="32"/>
    </row>
    <row r="208" spans="3:4" s="10" customFormat="1" ht="12.95" customHeight="1" x14ac:dyDescent="0.2">
      <c r="C208" s="32"/>
      <c r="D208" s="32"/>
    </row>
    <row r="209" spans="3:4" s="10" customFormat="1" ht="12.95" customHeight="1" x14ac:dyDescent="0.2">
      <c r="C209" s="32"/>
      <c r="D209" s="32"/>
    </row>
    <row r="210" spans="3:4" s="10" customFormat="1" ht="12.95" customHeight="1" x14ac:dyDescent="0.2">
      <c r="C210" s="32"/>
      <c r="D210" s="32"/>
    </row>
    <row r="211" spans="3:4" s="10" customFormat="1" ht="12.95" customHeight="1" x14ac:dyDescent="0.2">
      <c r="C211" s="32"/>
      <c r="D211" s="32"/>
    </row>
    <row r="212" spans="3:4" s="10" customFormat="1" ht="12.95" customHeight="1" x14ac:dyDescent="0.2">
      <c r="C212" s="32"/>
      <c r="D212" s="32"/>
    </row>
    <row r="213" spans="3:4" s="10" customFormat="1" ht="12.95" customHeight="1" x14ac:dyDescent="0.2">
      <c r="C213" s="32"/>
      <c r="D213" s="32"/>
    </row>
    <row r="214" spans="3:4" s="10" customFormat="1" ht="12.95" customHeight="1" x14ac:dyDescent="0.2">
      <c r="C214" s="32"/>
      <c r="D214" s="32"/>
    </row>
    <row r="215" spans="3:4" s="10" customFormat="1" ht="12.95" customHeight="1" x14ac:dyDescent="0.2">
      <c r="C215" s="32"/>
      <c r="D215" s="32"/>
    </row>
    <row r="216" spans="3:4" s="10" customFormat="1" ht="12.95" customHeight="1" x14ac:dyDescent="0.2">
      <c r="C216" s="32"/>
      <c r="D216" s="32"/>
    </row>
    <row r="217" spans="3:4" s="10" customFormat="1" ht="12.95" customHeight="1" x14ac:dyDescent="0.2">
      <c r="C217" s="32"/>
      <c r="D217" s="32"/>
    </row>
    <row r="218" spans="3:4" s="10" customFormat="1" ht="12.95" customHeight="1" x14ac:dyDescent="0.2">
      <c r="C218" s="32"/>
      <c r="D218" s="32"/>
    </row>
    <row r="219" spans="3:4" s="10" customFormat="1" ht="12.95" customHeight="1" x14ac:dyDescent="0.2">
      <c r="C219" s="32"/>
      <c r="D219" s="32"/>
    </row>
    <row r="220" spans="3:4" s="10" customFormat="1" ht="12.95" customHeight="1" x14ac:dyDescent="0.2">
      <c r="C220" s="32"/>
      <c r="D220" s="32"/>
    </row>
    <row r="221" spans="3:4" s="10" customFormat="1" ht="12.95" customHeight="1" x14ac:dyDescent="0.2">
      <c r="C221" s="32"/>
      <c r="D221" s="32"/>
    </row>
    <row r="222" spans="3:4" s="10" customFormat="1" ht="12.95" customHeight="1" x14ac:dyDescent="0.2">
      <c r="C222" s="32"/>
      <c r="D222" s="32"/>
    </row>
    <row r="223" spans="3:4" s="10" customFormat="1" ht="12.95" customHeight="1" x14ac:dyDescent="0.2">
      <c r="C223" s="32"/>
      <c r="D223" s="32"/>
    </row>
    <row r="224" spans="3:4" s="10" customFormat="1" ht="12.95" customHeight="1" x14ac:dyDescent="0.2">
      <c r="C224" s="32"/>
      <c r="D224" s="32"/>
    </row>
    <row r="225" spans="3:4" s="10" customFormat="1" ht="12.95" customHeight="1" x14ac:dyDescent="0.2">
      <c r="C225" s="32"/>
      <c r="D225" s="32"/>
    </row>
    <row r="226" spans="3:4" s="10" customFormat="1" ht="12.95" customHeight="1" x14ac:dyDescent="0.2">
      <c r="C226" s="32"/>
      <c r="D226" s="32"/>
    </row>
    <row r="227" spans="3:4" s="10" customFormat="1" ht="12.95" customHeight="1" x14ac:dyDescent="0.2">
      <c r="C227" s="32"/>
      <c r="D227" s="32"/>
    </row>
    <row r="228" spans="3:4" s="10" customFormat="1" ht="12.95" customHeight="1" x14ac:dyDescent="0.2">
      <c r="C228" s="32"/>
      <c r="D228" s="32"/>
    </row>
    <row r="229" spans="3:4" s="10" customFormat="1" ht="12.95" customHeight="1" x14ac:dyDescent="0.2">
      <c r="C229" s="32"/>
      <c r="D229" s="32"/>
    </row>
    <row r="230" spans="3:4" s="10" customFormat="1" ht="12.95" customHeight="1" x14ac:dyDescent="0.2">
      <c r="C230" s="32"/>
      <c r="D230" s="32"/>
    </row>
    <row r="231" spans="3:4" s="10" customFormat="1" ht="12.95" customHeight="1" x14ac:dyDescent="0.2">
      <c r="C231" s="32"/>
      <c r="D231" s="32"/>
    </row>
    <row r="232" spans="3:4" s="10" customFormat="1" ht="12.95" customHeight="1" x14ac:dyDescent="0.2">
      <c r="C232" s="32"/>
      <c r="D232" s="32"/>
    </row>
    <row r="233" spans="3:4" s="10" customFormat="1" ht="12.95" customHeight="1" x14ac:dyDescent="0.2">
      <c r="C233" s="32"/>
      <c r="D233" s="32"/>
    </row>
    <row r="234" spans="3:4" s="10" customFormat="1" ht="12.95" customHeight="1" x14ac:dyDescent="0.2">
      <c r="C234" s="32"/>
      <c r="D234" s="32"/>
    </row>
    <row r="235" spans="3:4" s="10" customFormat="1" ht="12.95" customHeight="1" x14ac:dyDescent="0.2">
      <c r="C235" s="32"/>
      <c r="D235" s="32"/>
    </row>
    <row r="236" spans="3:4" s="10" customFormat="1" ht="12.95" customHeight="1" x14ac:dyDescent="0.2">
      <c r="C236" s="32"/>
      <c r="D236" s="32"/>
    </row>
    <row r="237" spans="3:4" s="10" customFormat="1" ht="12.95" customHeight="1" x14ac:dyDescent="0.2">
      <c r="C237" s="32"/>
      <c r="D237" s="32"/>
    </row>
    <row r="238" spans="3:4" s="10" customFormat="1" ht="12.95" customHeight="1" x14ac:dyDescent="0.2">
      <c r="C238" s="32"/>
      <c r="D238" s="32"/>
    </row>
    <row r="239" spans="3:4" s="10" customFormat="1" ht="12.95" customHeight="1" x14ac:dyDescent="0.2">
      <c r="C239" s="32"/>
      <c r="D239" s="32"/>
    </row>
    <row r="240" spans="3:4" s="10" customFormat="1" ht="12.95" customHeight="1" x14ac:dyDescent="0.2">
      <c r="C240" s="32"/>
      <c r="D240" s="32"/>
    </row>
    <row r="241" spans="3:4" s="10" customFormat="1" ht="12.95" customHeight="1" x14ac:dyDescent="0.2">
      <c r="C241" s="32"/>
      <c r="D241" s="32"/>
    </row>
    <row r="242" spans="3:4" s="10" customFormat="1" ht="12.95" customHeight="1" x14ac:dyDescent="0.2">
      <c r="C242" s="32"/>
      <c r="D242" s="32"/>
    </row>
    <row r="243" spans="3:4" s="10" customFormat="1" ht="12.95" customHeight="1" x14ac:dyDescent="0.2">
      <c r="C243" s="32"/>
      <c r="D243" s="32"/>
    </row>
    <row r="244" spans="3:4" s="10" customFormat="1" ht="12.95" customHeight="1" x14ac:dyDescent="0.2">
      <c r="C244" s="32"/>
      <c r="D244" s="32"/>
    </row>
    <row r="245" spans="3:4" s="10" customFormat="1" ht="12.95" customHeight="1" x14ac:dyDescent="0.2">
      <c r="C245" s="32"/>
      <c r="D245" s="32"/>
    </row>
    <row r="246" spans="3:4" s="10" customFormat="1" ht="12.95" customHeight="1" x14ac:dyDescent="0.2">
      <c r="C246" s="32"/>
      <c r="D246" s="32"/>
    </row>
    <row r="247" spans="3:4" s="10" customFormat="1" ht="12.95" customHeight="1" x14ac:dyDescent="0.2">
      <c r="C247" s="32"/>
      <c r="D247" s="32"/>
    </row>
    <row r="248" spans="3:4" s="10" customFormat="1" ht="12.95" customHeight="1" x14ac:dyDescent="0.2">
      <c r="C248" s="32"/>
      <c r="D248" s="32"/>
    </row>
    <row r="249" spans="3:4" s="10" customFormat="1" ht="12.95" customHeight="1" x14ac:dyDescent="0.2">
      <c r="C249" s="32"/>
      <c r="D249" s="32"/>
    </row>
    <row r="250" spans="3:4" s="10" customFormat="1" ht="12.95" customHeight="1" x14ac:dyDescent="0.2">
      <c r="C250" s="32"/>
      <c r="D250" s="32"/>
    </row>
    <row r="251" spans="3:4" s="10" customFormat="1" ht="12.95" customHeight="1" x14ac:dyDescent="0.2">
      <c r="C251" s="32"/>
      <c r="D251" s="32"/>
    </row>
    <row r="252" spans="3:4" s="10" customFormat="1" ht="12.95" customHeight="1" x14ac:dyDescent="0.2">
      <c r="C252" s="32"/>
      <c r="D252" s="32"/>
    </row>
    <row r="253" spans="3:4" s="10" customFormat="1" ht="12.95" customHeight="1" x14ac:dyDescent="0.2">
      <c r="C253" s="32"/>
      <c r="D253" s="32"/>
    </row>
    <row r="254" spans="3:4" s="10" customFormat="1" ht="12.95" customHeight="1" x14ac:dyDescent="0.2">
      <c r="C254" s="32"/>
      <c r="D254" s="32"/>
    </row>
    <row r="255" spans="3:4" s="10" customFormat="1" ht="12.95" customHeight="1" x14ac:dyDescent="0.2">
      <c r="C255" s="32"/>
      <c r="D255" s="32"/>
    </row>
    <row r="256" spans="3:4" s="10" customFormat="1" ht="12.95" customHeight="1" x14ac:dyDescent="0.2">
      <c r="C256" s="32"/>
      <c r="D256" s="32"/>
    </row>
    <row r="257" spans="3:4" s="10" customFormat="1" ht="12.95" customHeight="1" x14ac:dyDescent="0.2">
      <c r="C257" s="32"/>
      <c r="D257" s="32"/>
    </row>
    <row r="258" spans="3:4" s="10" customFormat="1" ht="12.95" customHeight="1" x14ac:dyDescent="0.2">
      <c r="C258" s="32"/>
      <c r="D258" s="32"/>
    </row>
    <row r="259" spans="3:4" s="10" customFormat="1" ht="12.95" customHeight="1" x14ac:dyDescent="0.2">
      <c r="C259" s="32"/>
      <c r="D259" s="32"/>
    </row>
    <row r="260" spans="3:4" s="10" customFormat="1" ht="12.95" customHeight="1" x14ac:dyDescent="0.2">
      <c r="C260" s="32"/>
      <c r="D260" s="3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H1121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2023-09-23T04:11:12Z</dcterms:modified>
</cp:coreProperties>
</file>