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3FB81D9-33F0-4D8C-8672-B143DCE662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E15" i="1" s="1"/>
  <c r="Q21" i="1"/>
  <c r="C17" i="1"/>
  <c r="G21" i="1"/>
  <c r="H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<sst xmlns="http://schemas.openxmlformats.org/spreadsheetml/2006/main" count="52" uniqueCount="47">
  <si>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</si>
  <si>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</si>
  <si>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</si>
  <si>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</si>
  <si>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</si>
  <si>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</si>
  <si>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</si>
  <si>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</si>
  <si>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</si>
  <si>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</si>
  <si>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</si>
  <si>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</si>
  <si>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</si>
  <si>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</si>
  <si>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</si>
  <si>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</si>
  <si>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</si>
  <si>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</si>
  <si>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</si>
  <si>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</si>
  <si>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</si>
  <si>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</si>
  <si>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</si>
  <si>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</si>
  <si>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</si>
  <si>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</si>
  <si>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</si>
  <si>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</si>
  <si>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</si>
  <si>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</si>
  <si>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</si>
  <si>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</si>
  <si>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</si>
  <si>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</si>
  <si>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</si>
  <si>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</si>
  <si>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</si>
  <si>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</si>
  <si>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</si>
  <si>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</si>
  <si>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</si>
  <si>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</si>
  <si>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V0393 Cam / GSC 4347-0937</t>
  </si>
  <si>
    <t>EW</t>
  </si>
  <si>
    <t>IBVS 6042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</si>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</sst>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V0393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BE-4C9D-82A6-4476E2A0A2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2.291999999579275E-2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BE-4C9D-82A6-4476E2A0A2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BE-4C9D-82A6-4476E2A0A2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BE-4C9D-82A6-4476E2A0A2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BE-4C9D-82A6-4476E2A0A2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BE-4C9D-82A6-4476E2A0A2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BE-4C9D-82A6-4476E2A0A2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2.291999999579275E-2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BE-4C9D-82A6-4476E2A0A2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BE-4C9D-82A6-4476E2A0A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858392"/>
        <c:axId val="1"/>
      </c:scatterChart>
      <c:valAx>
        <c:axId val="571858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858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6C9E90-DEA3-F63D-B5D7-B5A2AFC11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51453.66</v>
      </c>
      <c r="D7" s="30" t="s">
        <v>41</v>
      </c>
    </row>
    <row r="8" spans="1:7" x14ac:dyDescent="0.2">
      <c r="A8" t="s">
        <v>3</v>
      </c>
      <c r="C8" s="8">
        <v>0.38571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1.8397816660613863E-6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60324.813494097223</v>
      </c>
    </row>
    <row r="15" spans="1:7" x14ac:dyDescent="0.2">
      <c r="A15" s="12" t="s">
        <v>17</v>
      </c>
      <c r="B15" s="10"/>
      <c r="C15" s="13">
        <f ca="1">(C7+C11)+(C8+C12)*INT(MAX(F21:F3533))</f>
        <v>56258.858099999998</v>
      </c>
      <c r="D15" s="14" t="s">
        <v>38</v>
      </c>
      <c r="E15" s="15">
        <f ca="1">ROUND(2*(E14-$C$7)/$C$8,0)/2+E13</f>
        <v>23000.5</v>
      </c>
    </row>
    <row r="16" spans="1:7" x14ac:dyDescent="0.2">
      <c r="A16" s="16" t="s">
        <v>4</v>
      </c>
      <c r="B16" s="10"/>
      <c r="C16" s="17">
        <f ca="1">+C8+C12</f>
        <v>0.38571183978166607</v>
      </c>
      <c r="D16" s="14" t="s">
        <v>39</v>
      </c>
      <c r="E16" s="24">
        <f ca="1">ROUND(2*(E14-$C$15)/$C$16,0)/2+E13</f>
        <v>10542.5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45307.121004231551</v>
      </c>
    </row>
    <row r="18" spans="1:18" ht="14.25" thickTop="1" thickBot="1" x14ac:dyDescent="0.25">
      <c r="A18" s="16" t="s">
        <v>5</v>
      </c>
      <c r="B18" s="10"/>
      <c r="C18" s="19">
        <f ca="1">+C15</f>
        <v>56258.858099999998</v>
      </c>
      <c r="D18" s="20">
        <f ca="1">+C16</f>
        <v>0.38571183978166607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51453.66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36435.160000000003</v>
      </c>
    </row>
    <row r="22" spans="1:18" x14ac:dyDescent="0.2">
      <c r="A22" s="31" t="s">
        <v>44</v>
      </c>
      <c r="B22" s="32" t="s">
        <v>45</v>
      </c>
      <c r="C22" s="33">
        <v>56258.858099999998</v>
      </c>
      <c r="D22" s="33">
        <v>3.0000000000000003E-4</v>
      </c>
      <c r="E22">
        <f>+(C22-C$7)/C$8</f>
        <v>12458.059422882461</v>
      </c>
      <c r="F22">
        <f>ROUND(2*E22,0)/2</f>
        <v>12458</v>
      </c>
      <c r="G22">
        <f>+C22-(C$7+F22*C$8)</f>
        <v>2.291999999579275E-2</v>
      </c>
      <c r="I22">
        <f>+G22</f>
        <v>2.291999999579275E-2</v>
      </c>
      <c r="O22">
        <f ca="1">+C$11+C$12*$F22</f>
        <v>2.291999999579275E-2</v>
      </c>
      <c r="Q22" s="2">
        <f>+C22-15018.5</f>
        <v>41240.358099999998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2024-01-15T06:31:25Z</dcterms:modified>
</cp:coreProperties>
</file>