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7B85BC-5917-41CA-9E85-66CDEE839E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2" i="1"/>
  <c r="F22" i="1"/>
  <c r="G22" i="1"/>
  <c r="K22" i="1"/>
  <c r="E23" i="1"/>
  <c r="F23" i="1"/>
  <c r="G23" i="1"/>
  <c r="J23" i="1"/>
  <c r="E24" i="1"/>
  <c r="F24" i="1"/>
  <c r="G24" i="1"/>
  <c r="J24" i="1"/>
  <c r="Q25" i="1"/>
  <c r="Q23" i="1"/>
  <c r="Q24" i="1"/>
  <c r="Q22" i="1"/>
  <c r="C21" i="1"/>
  <c r="E21" i="1"/>
  <c r="F21" i="1"/>
  <c r="G21" i="1"/>
  <c r="I21" i="1"/>
  <c r="F16" i="1"/>
  <c r="F17" i="1" s="1"/>
  <c r="C17" i="1"/>
  <c r="Q21" i="1"/>
  <c r="C11" i="1"/>
  <c r="C12" i="1"/>
  <c r="C16" i="1" l="1"/>
  <c r="D18" i="1" s="1"/>
  <c r="O25" i="1"/>
  <c r="O21" i="1"/>
  <c r="O22" i="1"/>
  <c r="O24" i="1"/>
  <c r="C15" i="1"/>
  <c r="O23" i="1"/>
  <c r="C18" i="1" l="1"/>
  <c r="F18" i="1"/>
  <c r="F19" i="1" s="1"/>
</calcChain>
</file>

<file path=xl/sharedStrings.xml><?xml version="1.0" encoding="utf-8"?>
<sst xmlns="http://schemas.openxmlformats.org/spreadsheetml/2006/main" count="61" uniqueCount="50">
  <si>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</si>
  <si>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</si>
  <si>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</si>
  <si>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</si>
  <si>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</si>
  <si>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</si>
  <si>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</si>
  <si>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</si>
  <si>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</si>
  <si>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</si>
  <si>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</si>
  <si>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</si>
  <si>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</si>
  <si>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</si>
  <si>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</si>
  <si>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</si>
  <si>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</si>
  <si>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</si>
  <si>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</si>
  <si>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</si>
  <si>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</si>
  <si>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</si>
  <si>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</si>
  <si>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</si>
  <si>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</si>
  <si>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</si>
  <si>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</si>
  <si>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</si>
  <si>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</si>
  <si>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</si>
  <si>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</si>
  <si>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</si>
  <si>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</si>
  <si>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</si>
  <si>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</si>
  <si>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</si>
  <si>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</si>
  <si>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</si>
  <si>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</si>
  <si>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</si>
  <si>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</si>
  <si>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</si>
  <si>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V0418 Cam / GSC 4353-1154</t>
  </si>
  <si>
    <t>EW</t>
  </si>
  <si>
    <t>IBVS 6042</t>
  </si>
  <si>
    <t>II:</t>
  </si>
  <si>
    <t>IBVS 6118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</si>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</sst>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8" fillId="24" borderId="0" xfId="0" applyFont="1" applyFill="1" applyAlignment="1"/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22" fillId="0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V0418 Cam - O-C Diagr.</a:t>
            </a:r>
          </a:p>
        </c:rich>
      </c:tx>
      <c:layout>
        <c:manualLayout>
          <c:xMode val="edge"/>
          <c:yMode val="edge"/>
          <c:x val="0.3729050279329608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0837988826815"/>
          <c:y val="0.14035127795846455"/>
          <c:w val="0.835195530726256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D-45CF-B6F5-7EBB0B454B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D-45CF-B6F5-7EBB0B454B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0.15077500000188593</c:v>
                </c:pt>
                <c:pt idx="3">
                  <c:v>0.1525000000037835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D-45CF-B6F5-7EBB0B454B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0.14340000000811415</c:v>
                </c:pt>
                <c:pt idx="4">
                  <c:v>0.16787499999918509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D-45CF-B6F5-7EBB0B454B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9D-45CF-B6F5-7EBB0B454B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9D-45CF-B6F5-7EBB0B454B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9D-45CF-B6F5-7EBB0B454B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1.6364611168435683E-3</c:v>
                </c:pt>
                <c:pt idx="1">
                  <c:v>0.14343099167950904</c:v>
                </c:pt>
                <c:pt idx="2">
                  <c:v>0.1516117983062639</c:v>
                </c:pt>
                <c:pt idx="3">
                  <c:v>0.15161638653207812</c:v>
                </c:pt>
                <c:pt idx="4">
                  <c:v>0.16789082349511766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9D-45CF-B6F5-7EBB0B454B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15452</c:v>
                </c:pt>
                <c:pt idx="2">
                  <c:v>16343.5</c:v>
                </c:pt>
                <c:pt idx="3">
                  <c:v>16344</c:v>
                </c:pt>
                <c:pt idx="4">
                  <c:v>18117.5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9D-45CF-B6F5-7EBB0B454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303256"/>
        <c:axId val="1"/>
      </c:scatterChart>
      <c:valAx>
        <c:axId val="56830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63687150837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30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24022346368714"/>
          <c:y val="0.92397937099967764"/>
          <c:w val="0.663407821229050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550726-B7C0-AB17-8741-C35FDE4AE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51521.826999999997</v>
      </c>
      <c r="D7" s="29" t="s">
        <v>41</v>
      </c>
    </row>
    <row r="8" spans="1:6" x14ac:dyDescent="0.2">
      <c r="A8" t="s">
        <v>6</v>
      </c>
      <c r="C8" s="8">
        <v>0.30675000000000002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1.6364611168435683E-3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9.1764516284406846E-6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57079.384636235263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0.30675917645162848</v>
      </c>
      <c r="E16" s="14" t="s">
        <v>33</v>
      </c>
      <c r="F16" s="15">
        <f ca="1">NOW()+15018.5+$C$5/24</f>
        <v>60324.818635416661</v>
      </c>
    </row>
    <row r="17" spans="1:21" ht="13.5" thickBot="1" x14ac:dyDescent="0.25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28698.5</v>
      </c>
    </row>
    <row r="18" spans="1:21" ht="14.25" thickTop="1" thickBot="1" x14ac:dyDescent="0.25">
      <c r="A18" s="16" t="s">
        <v>8</v>
      </c>
      <c r="B18" s="10"/>
      <c r="C18" s="19">
        <f ca="1">+C15</f>
        <v>57079.384636235263</v>
      </c>
      <c r="D18" s="20">
        <f ca="1">+C16</f>
        <v>0.30675917645162848</v>
      </c>
      <c r="E18" s="14" t="s">
        <v>39</v>
      </c>
      <c r="F18" s="23">
        <f ca="1">ROUND(2*(F16-$C$15)/$C$16,0)/2+F15</f>
        <v>10580.5</v>
      </c>
    </row>
    <row r="19" spans="1:21" ht="13.5" thickTop="1" x14ac:dyDescent="0.2">
      <c r="E19" s="14" t="s">
        <v>34</v>
      </c>
      <c r="F19" s="18">
        <f ca="1">+$C$15+$C$16*F18-15018.5-$C$5/24</f>
        <v>45306.945936015058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41</v>
      </c>
      <c r="C21" s="8">
        <f>C7</f>
        <v>51521.826999999997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1.6364611168435683E-3</v>
      </c>
      <c r="Q21" s="2">
        <f>+C21-15018.5</f>
        <v>36503.326999999997</v>
      </c>
    </row>
    <row r="22" spans="1:21" x14ac:dyDescent="0.2">
      <c r="A22" s="30" t="s">
        <v>44</v>
      </c>
      <c r="B22" s="31" t="s">
        <v>45</v>
      </c>
      <c r="C22" s="32">
        <v>56261.871400000004</v>
      </c>
      <c r="D22" s="32">
        <v>2.0000000000000001E-4</v>
      </c>
      <c r="E22">
        <f>+(C22-C$7)/C$8</f>
        <v>15452.46748166261</v>
      </c>
      <c r="F22" s="37">
        <f>ROUND(2*E22,0)/2-0.5</f>
        <v>15452</v>
      </c>
      <c r="G22">
        <f>+C22-(C$7+F22*C$8)</f>
        <v>0.14340000000811415</v>
      </c>
      <c r="K22">
        <f>+G22</f>
        <v>0.14340000000811415</v>
      </c>
      <c r="O22">
        <f ca="1">+C$11+C$12*$F22</f>
        <v>0.14343099167950904</v>
      </c>
      <c r="Q22" s="2">
        <f>+C22-15018.5</f>
        <v>41243.371400000004</v>
      </c>
      <c r="R22" t="s">
        <v>1</v>
      </c>
    </row>
    <row r="23" spans="1:21" x14ac:dyDescent="0.2">
      <c r="A23" s="33" t="s">
        <v>46</v>
      </c>
      <c r="B23" s="34" t="s">
        <v>47</v>
      </c>
      <c r="C23" s="35">
        <v>56535.346400000002</v>
      </c>
      <c r="D23" s="36">
        <v>5.9999999999999995E-4</v>
      </c>
      <c r="E23">
        <f>+(C23-C$7)/C$8</f>
        <v>16343.991524042394</v>
      </c>
      <c r="F23" s="37">
        <f>ROUND(2*E23,0)/2-0.5</f>
        <v>16343.5</v>
      </c>
      <c r="G23">
        <f>+C23-(C$7+F23*C$8)</f>
        <v>0.15077500000188593</v>
      </c>
      <c r="J23">
        <f>+G23</f>
        <v>0.15077500000188593</v>
      </c>
      <c r="O23">
        <f ca="1">+C$11+C$12*$F23</f>
        <v>0.1516117983062639</v>
      </c>
      <c r="Q23" s="2">
        <f>+C23-15018.5</f>
        <v>41516.846400000002</v>
      </c>
      <c r="R23" t="s">
        <v>0</v>
      </c>
    </row>
    <row r="24" spans="1:21" x14ac:dyDescent="0.2">
      <c r="A24" s="33" t="s">
        <v>46</v>
      </c>
      <c r="B24" s="34" t="s">
        <v>47</v>
      </c>
      <c r="C24" s="35">
        <v>56535.501499999998</v>
      </c>
      <c r="D24" s="36">
        <v>1E-4</v>
      </c>
      <c r="E24">
        <f>+(C24-C$7)/C$8</f>
        <v>16344.497147514265</v>
      </c>
      <c r="F24" s="37">
        <f>ROUND(2*E24,0)/2-0.5</f>
        <v>16344</v>
      </c>
      <c r="G24">
        <f>+C24-(C$7+F24*C$8)</f>
        <v>0.1525000000037835</v>
      </c>
      <c r="J24">
        <f>+G24</f>
        <v>0.1525000000037835</v>
      </c>
      <c r="O24">
        <f ca="1">+C$11+C$12*$F24</f>
        <v>0.15161638653207812</v>
      </c>
      <c r="Q24" s="2">
        <f>+C24-15018.5</f>
        <v>41517.001499999998</v>
      </c>
      <c r="R24" t="s">
        <v>0</v>
      </c>
    </row>
    <row r="25" spans="1:21" x14ac:dyDescent="0.2">
      <c r="A25" s="38" t="s">
        <v>49</v>
      </c>
      <c r="B25" s="39" t="s">
        <v>47</v>
      </c>
      <c r="C25" s="40">
        <v>57079.538</v>
      </c>
      <c r="D25" s="40">
        <v>8.0000000000000004E-4</v>
      </c>
      <c r="E25">
        <f>+(C25-C$7)/C$8</f>
        <v>18118.047269763658</v>
      </c>
      <c r="F25" s="41">
        <f>ROUND(2*E25,0)/2-0.5</f>
        <v>18117.5</v>
      </c>
      <c r="G25">
        <f>+C25-(C$7+F25*C$8)</f>
        <v>0.16787499999918509</v>
      </c>
      <c r="K25">
        <f>+G25</f>
        <v>0.16787499999918509</v>
      </c>
      <c r="O25">
        <f ca="1">+C$11+C$12*$F25</f>
        <v>0.16789082349511766</v>
      </c>
      <c r="Q25" s="2">
        <f>+C25-15018.5</f>
        <v>42061.038</v>
      </c>
      <c r="R25" t="s">
        <v>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56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2024-01-15T06:38:50Z</dcterms:modified>
</cp:coreProperties>
</file>