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3B2BD7D-CDCC-4C6E-8ED9-5A990405F6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R22" i="1"/>
  <c r="G4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<sst xmlns="http://schemas.openxmlformats.org/spreadsheetml/2006/main" count="52" uniqueCount="44">
  <si>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</si>
  <si>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</si>
  <si>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</si>
  <si>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</si>
  <si>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</si>
  <si>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</si>
  <si>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</si>
  <si>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</si>
  <si>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</si>
  <si>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</si>
  <si>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</si>
  <si>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</si>
  <si>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</si>
  <si>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</si>
  <si>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</si>
  <si>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</si>
  <si>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</si>
  <si>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</si>
  <si>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</si>
  <si>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</si>
  <si>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</si>
  <si>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</si>
  <si>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</si>
  <si>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</si>
  <si>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</si>
  <si>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</si>
  <si>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</si>
  <si>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</si>
  <si>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</si>
  <si>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</si>
  <si>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</si>
  <si>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</si>
  <si>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</si>
  <si>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</si>
  <si>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</si>
  <si>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</si>
  <si>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</si>
  <si>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CO Car / GSC 8960-1599</t>
  </si>
  <si>
    <t>EA</t>
  </si>
  <si>
    <t>Malkov</t>
  </si>
  <si>
    <t>F21</t>
  </si>
  <si>
    <t>IBVS 5809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</si>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</sst>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0" borderId="3" xfId="0" applyFon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CO Car --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EA-4FA4-B9E5-78F4093E9E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-0.66014999999606516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EA-4FA4-B9E5-78F4093E9E4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EA-4FA4-B9E5-78F4093E9E4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EA-4FA4-B9E5-78F4093E9E4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EA-4FA4-B9E5-78F4093E9E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EA-4FA4-B9E5-78F4093E9E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EA-4FA4-B9E5-78F4093E9E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-0.66014999999606516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EA-4FA4-B9E5-78F4093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533232"/>
        <c:axId val="1"/>
      </c:scatterChart>
      <c:valAx>
        <c:axId val="30853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533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97937099967764"/>
          <c:w val="0.664661654135338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D02DDA-A986-9E5D-ACB9-66F79B26A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2"/>
      <c r="F1" s="32"/>
      <c r="G1" s="33" t="s">
        <v>38</v>
      </c>
      <c r="H1" s="34" t="s">
        <v>39</v>
      </c>
      <c r="I1" s="30" t="s">
        <v>35</v>
      </c>
      <c r="J1" s="30" t="s">
        <v>35</v>
      </c>
      <c r="K1" s="35">
        <v>23877.983</v>
      </c>
      <c r="L1" s="35">
        <v>8.3120999999999992</v>
      </c>
    </row>
    <row r="2" spans="1:12" x14ac:dyDescent="0.2">
      <c r="A2" t="s">
        <v>22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9" t="s">
        <v>36</v>
      </c>
      <c r="C4" s="7" t="s">
        <v>35</v>
      </c>
      <c r="D4" s="8" t="s">
        <v>35</v>
      </c>
      <c r="F4" s="25" t="s">
        <v>40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23877.983</v>
      </c>
    </row>
    <row r="8" spans="1:12" x14ac:dyDescent="0.2">
      <c r="A8" t="s">
        <v>2</v>
      </c>
      <c r="C8">
        <v>8.3120999999999992</v>
      </c>
      <c r="D8" s="31" t="s">
        <v>39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INTERCEPT(INDIRECT($G$4):G992,INDIRECT($F$4):F992)</f>
        <v>0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SLOPE(INDIRECT($G$4):G992,INDIRECT($F$4):F992)</f>
        <v>-1.8746272894961383E-4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53144.227043731371</v>
      </c>
      <c r="D15" s="16" t="s">
        <v>30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>
        <f ca="1">+C8+C12</f>
        <v>8.3119125372710503</v>
      </c>
      <c r="D16" s="16" t="s">
        <v>31</v>
      </c>
      <c r="E16" s="17">
        <f ca="1">ROUND(2*(E15-C15)/C16,0)/2+1</f>
        <v>865</v>
      </c>
    </row>
    <row r="17" spans="1:18" ht="13.5" thickBot="1" x14ac:dyDescent="0.25">
      <c r="A17" s="16" t="s">
        <v>27</v>
      </c>
      <c r="B17" s="11"/>
      <c r="C17" s="11">
        <f>COUNT(C21:C2191)</f>
        <v>2</v>
      </c>
      <c r="D17" s="16" t="s">
        <v>32</v>
      </c>
      <c r="E17" s="20">
        <f ca="1">+C15+C16*E16-15018.5-C9/24</f>
        <v>45315.927221804166</v>
      </c>
    </row>
    <row r="18" spans="1:18" ht="14.25" thickTop="1" thickBot="1" x14ac:dyDescent="0.25">
      <c r="A18" s="18" t="s">
        <v>4</v>
      </c>
      <c r="B18" s="11"/>
      <c r="C18" s="21">
        <f ca="1">+C15</f>
        <v>53144.227043731371</v>
      </c>
      <c r="D18" s="22">
        <f ca="1">+C16</f>
        <v>8.3119125372710503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36" t="s">
        <v>39</v>
      </c>
      <c r="I20" s="6" t="s">
        <v>42</v>
      </c>
      <c r="J20" s="6" t="s">
        <v>43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s="31" t="s">
        <v>39</v>
      </c>
      <c r="C21" s="9">
        <f>K1</f>
        <v>23877.983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8859.4830000000002</v>
      </c>
    </row>
    <row r="22" spans="1:18" x14ac:dyDescent="0.2">
      <c r="A22" t="s">
        <v>41</v>
      </c>
      <c r="C22" s="9">
        <v>53148.383000000002</v>
      </c>
      <c r="D22" s="9">
        <v>2E-3</v>
      </c>
      <c r="E22">
        <f>+(C22-C$7)/C$8</f>
        <v>3521.4205796369156</v>
      </c>
      <c r="F22">
        <f>ROUND(2*E22,0)/2</f>
        <v>3521.5</v>
      </c>
      <c r="G22">
        <f>+C22-(C$7+F22*C$8)</f>
        <v>-0.66014999999606516</v>
      </c>
      <c r="I22">
        <f>+G22</f>
        <v>-0.66014999999606516</v>
      </c>
      <c r="O22">
        <f ca="1">+C$11+C$12*$F22</f>
        <v>-0.66014999999606516</v>
      </c>
      <c r="Q22" s="2">
        <f>+C22-15018.5</f>
        <v>38129.883000000002</v>
      </c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2024-01-17T03:47:00Z</dcterms:modified>
</cp:coreProperties>
</file>