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6B5767C-483F-47BB-9E1A-DBFED265BEC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C21" i="1"/>
  <c r="Q21" i="1"/>
  <c r="G11" i="1"/>
  <c r="C7" i="1"/>
  <c r="E22" i="1"/>
  <c r="F22" i="1"/>
  <c r="C8" i="1"/>
  <c r="E15" i="1"/>
  <c r="C17" i="1"/>
  <c r="E21" i="1"/>
  <c r="F21" i="1"/>
  <c r="G21" i="1"/>
  <c r="G22" i="1"/>
  <c r="I22" i="1"/>
  <c r="H21" i="1"/>
  <c r="C11" i="1"/>
  <c r="C12" i="1"/>
  <c r="C16" i="1" l="1"/>
  <c r="D18" i="1" s="1"/>
  <c r="C15" i="1"/>
  <c r="E16" i="1" s="1"/>
  <c r="O21" i="1"/>
  <c r="O22" i="1"/>
  <c r="C18" i="1" l="1"/>
  <c r="E17" i="1"/>
</calcChain>
</file>

<file path=xl/sharedStrings.xml><?xml version="1.0" encoding="utf-8"?>
<sst xmlns="http://schemas.openxmlformats.org/spreadsheetml/2006/main" count="47" uniqueCount="44">
  <si>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</si>
  <si>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</si>
  <si>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</si>
  <si>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</si>
  <si>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</si>
  <si>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</si>
  <si>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</si>
  <si>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</si>
  <si>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</si>
  <si>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</si>
  <si>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</si>
  <si>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</si>
  <si>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</si>
  <si>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</si>
  <si>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</si>
  <si>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</si>
  <si>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</si>
  <si>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</si>
  <si>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</si>
  <si>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</si>
  <si>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</si>
  <si>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</si>
  <si>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</si>
  <si>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</si>
  <si>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</si>
  <si>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</si>
  <si>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</si>
  <si>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</si>
  <si>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</si>
  <si>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</si>
  <si>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</si>
  <si>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</si>
  <si>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</si>
  <si>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</si>
  <si>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</si>
  <si>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</si>
  <si>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</si>
  <si>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</si>
  <si>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DQ Car / G6523-0726</t>
  </si>
  <si>
    <t>EA</t>
  </si>
  <si>
    <t>Car_DQ.xls</t>
  </si>
  <si>
    <t>IBVS 5809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</si>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</sst>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DQ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AF-4982-A5D3-6EC64A02DD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0.13874000000942033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AF-4982-A5D3-6EC64A02DD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AF-4982-A5D3-6EC64A02DD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AF-4982-A5D3-6EC64A02DD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AF-4982-A5D3-6EC64A02DD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AF-4982-A5D3-6EC64A02DD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AF-4982-A5D3-6EC64A02DD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0.13874000000942033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AF-4982-A5D3-6EC64A02D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69176"/>
        <c:axId val="1"/>
      </c:scatterChart>
      <c:valAx>
        <c:axId val="73996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969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0C28BC-F789-6C65-F1D8-CAC35773F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23872.929</v>
      </c>
      <c r="G1">
        <v>0.86690999999999996</v>
      </c>
      <c r="H1" t="s">
        <v>39</v>
      </c>
      <c r="I1" t="s">
        <v>40</v>
      </c>
    </row>
    <row r="2" spans="1:9" x14ac:dyDescent="0.2">
      <c r="A2" t="s">
        <v>24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23872.929</v>
      </c>
      <c r="D4" s="9">
        <v>0.86690999999999996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23872.929</v>
      </c>
    </row>
    <row r="8" spans="1:9" x14ac:dyDescent="0.2">
      <c r="A8" t="s">
        <v>3</v>
      </c>
      <c r="C8">
        <f>+D4</f>
        <v>0.86690999999999996</v>
      </c>
    </row>
    <row r="9" spans="1:9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17</v>
      </c>
      <c r="B12" s="12"/>
      <c r="C12" s="24">
        <f ca="1">SLOPE(INDIRECT($G$11):G992,INDIRECT($F$11):F992)</f>
        <v>4.1088669078191174E-6</v>
      </c>
      <c r="D12" s="3"/>
      <c r="E12" s="12"/>
    </row>
    <row r="13" spans="1:9" x14ac:dyDescent="0.2">
      <c r="A13" s="12" t="s">
        <v>19</v>
      </c>
      <c r="B13" s="12"/>
      <c r="C13" s="3" t="s">
        <v>14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18</v>
      </c>
      <c r="B15" s="12"/>
      <c r="C15" s="15">
        <f ca="1">(C7+C11)+(C8+C12)*INT(MAX(F21:F3533))</f>
        <v>53145.150800000003</v>
      </c>
      <c r="D15" s="16" t="s">
        <v>33</v>
      </c>
      <c r="E15" s="17">
        <f ca="1">TODAY()+15018.5-B9/24</f>
        <v>60326.5</v>
      </c>
    </row>
    <row r="16" spans="1:9" x14ac:dyDescent="0.2">
      <c r="A16" s="18" t="s">
        <v>4</v>
      </c>
      <c r="B16" s="12"/>
      <c r="C16" s="19">
        <f ca="1">+C8+C12</f>
        <v>0.86691410886690778</v>
      </c>
      <c r="D16" s="16" t="s">
        <v>34</v>
      </c>
      <c r="E16" s="17">
        <f ca="1">ROUND(2*(E15-C15)/C16,0)/2+1</f>
        <v>8285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35</v>
      </c>
      <c r="E17" s="20">
        <f ca="1">+C15+C16*E16-15018.5-C9/24</f>
        <v>45309.430025295667</v>
      </c>
    </row>
    <row r="18" spans="1:17" ht="14.25" thickTop="1" thickBot="1" x14ac:dyDescent="0.25">
      <c r="A18" s="18" t="s">
        <v>5</v>
      </c>
      <c r="B18" s="12"/>
      <c r="C18" s="21">
        <f ca="1">+C15</f>
        <v>53145.150800000003</v>
      </c>
      <c r="D18" s="22">
        <f ca="1">+C16</f>
        <v>0.86691410886690778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23872.929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8854.4290000000001</v>
      </c>
    </row>
    <row r="22" spans="1:17" x14ac:dyDescent="0.2">
      <c r="A22" s="29" t="s">
        <v>41</v>
      </c>
      <c r="B22" s="30"/>
      <c r="C22" s="31">
        <v>53145.150800000003</v>
      </c>
      <c r="D22" s="31">
        <v>8.9999999999999998E-4</v>
      </c>
      <c r="E22">
        <f>+(C22-C$7)/C$8</f>
        <v>33766.16003968117</v>
      </c>
      <c r="F22">
        <f>ROUND(2*E22,0)/2</f>
        <v>33766</v>
      </c>
      <c r="G22">
        <f>+C22-(C$7+F22*C$8)</f>
        <v>0.13874000000942033</v>
      </c>
      <c r="I22">
        <f>+G22</f>
        <v>0.13874000000942033</v>
      </c>
      <c r="O22">
        <f ca="1">+C$11+C$12*$F22</f>
        <v>0.13874000000942033</v>
      </c>
      <c r="Q22" s="2">
        <f>+C22-15018.5</f>
        <v>38126.650800000003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2024-01-17T03:49:15Z</dcterms:modified>
</cp:coreProperties>
</file>