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F1EBF2B-B838-4243-8ED3-771E23D224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<sst xmlns="http://schemas.openxmlformats.org/spreadsheetml/2006/main" count="53" uniqueCount="50">
  <si>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</si>
  <si>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</si>
  <si>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</si>
  <si>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</si>
  <si>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</si>
  <si>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</si>
  <si>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</si>
  <si>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</si>
  <si>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</si>
  <si>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</si>
  <si>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</si>
  <si>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</si>
  <si>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</si>
  <si>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</si>
  <si>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</si>
  <si>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</si>
  <si>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</si>
  <si>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</si>
  <si>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</si>
  <si>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</si>
  <si>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</si>
  <si>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</si>
  <si>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</si>
  <si>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</si>
  <si>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</si>
  <si>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</si>
  <si>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</si>
  <si>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</si>
  <si>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</si>
  <si>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</si>
  <si>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</si>
  <si>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</si>
  <si>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</si>
  <si>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</si>
  <si>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</si>
  <si>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</si>
  <si>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</si>
  <si>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</si>
  <si>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</si>
  <si>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</si>
  <si>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</si>
  <si>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</si>
  <si>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</si>
  <si>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</si>
  <si>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</si>
  <si>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GSC 04019-02744 Cas</t>
  </si>
  <si>
    <t>EW</t>
  </si>
  <si>
    <t>VSX</t>
  </si>
  <si>
    <t>OEJV 226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</si>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</sst>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04019-02744 Cas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4.0389249996223953E-2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4.0389249996223953E-2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10897.5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45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37" t="s">
        <v>46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42">
        <v>56134.347560000002</v>
      </c>
      <c r="D7" s="18" t="s">
        <v>47</v>
      </c>
    </row>
    <row r="8" spans="1:15" ht="12.95" customHeight="1" x14ac:dyDescent="0.2">
      <c r="A8" s="11" t="s">
        <v>3</v>
      </c>
      <c r="C8" s="42">
        <v>0.3132317</v>
      </c>
      <c r="D8" s="18" t="s">
        <v>47</v>
      </c>
      <c r="E8" s="37"/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0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3.7062858450308741E-6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59547.673782296857</v>
      </c>
      <c r="E15" s="24" t="s">
        <v>30</v>
      </c>
      <c r="F15" s="28">
        <f ca="1">NOW()+15018.5+$C$5/24</f>
        <v>60328.734831597219</v>
      </c>
    </row>
    <row r="16" spans="1:15" ht="12.95" customHeight="1" x14ac:dyDescent="0.2">
      <c r="A16" s="14" t="s">
        <v>4</v>
      </c>
      <c r="C16" s="28">
        <f ca="1">+C8+C12</f>
        <v>0.31323540628584501</v>
      </c>
      <c r="E16" s="24" t="s">
        <v>35</v>
      </c>
      <c r="F16" s="29">
        <f ca="1">ROUND(2*(F15-$C$7)/$C$8,0)/2+F14</f>
        <v>13391.5</v>
      </c>
    </row>
    <row r="17" spans="1:21" ht="12.95" customHeight="1" thickBot="1" x14ac:dyDescent="0.25">
      <c r="A17" s="24" t="s">
        <v>27</v>
      </c>
      <c r="C17" s="11">
        <f>COUNT(C21:C2191)</f>
        <v>2</v>
      </c>
      <c r="E17" s="24" t="s">
        <v>36</v>
      </c>
      <c r="F17" s="22">
        <f ca="1">ROUND(2*(F15-$C$15)/$C$16,0)/2+F14</f>
        <v>2494.5</v>
      </c>
    </row>
    <row r="18" spans="1:21" ht="12.95" customHeight="1" thickTop="1" thickBot="1" x14ac:dyDescent="0.25">
      <c r="A18" s="14" t="s">
        <v>5</v>
      </c>
      <c r="C18" s="30">
        <f ca="1">+C15</f>
        <v>59547.673782296857</v>
      </c>
      <c r="D18" s="31">
        <f ca="1">+C16</f>
        <v>0.31323540628584501</v>
      </c>
      <c r="E18" s="24" t="s">
        <v>31</v>
      </c>
      <c r="F18" s="32">
        <f ca="1">+$C$15+$C$16*F17-15018.5-$C$5/24</f>
        <v>45310.935336610237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56134.347560000002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0</v>
      </c>
      <c r="Q21" s="36">
        <f>+C21-15018.5</f>
        <v>41115.847560000002</v>
      </c>
    </row>
    <row r="22" spans="1:21" ht="12.95" customHeight="1" x14ac:dyDescent="0.2">
      <c r="A22" s="38" t="s">
        <v>48</v>
      </c>
      <c r="B22" s="39" t="s">
        <v>49</v>
      </c>
      <c r="C22" s="40">
        <v>59547.830399999999</v>
      </c>
      <c r="D22" s="41">
        <v>1E-4</v>
      </c>
      <c r="E22" s="11">
        <f>+(C22-C$7)/C$8</f>
        <v>10897.628943686086</v>
      </c>
      <c r="F22" s="11">
        <f>ROUND(2*E22,0)/2</f>
        <v>10897.5</v>
      </c>
      <c r="G22" s="11">
        <f>+C22-(C$7+F22*C$8)</f>
        <v>4.0389249996223953E-2</v>
      </c>
      <c r="K22" s="11">
        <f>+G22</f>
        <v>4.0389249996223953E-2</v>
      </c>
      <c r="O22" s="11">
        <f ca="1">+C$11+C$12*$F22</f>
        <v>4.0389249996223953E-2</v>
      </c>
      <c r="Q22" s="36">
        <f>+C22-15018.5</f>
        <v>44529.330399999999</v>
      </c>
    </row>
    <row r="23" spans="1:21" ht="12.95" customHeight="1" x14ac:dyDescent="0.2">
      <c r="C23" s="17"/>
      <c r="D23" s="17"/>
      <c r="Q23" s="36"/>
    </row>
    <row r="24" spans="1:21" ht="12.95" customHeight="1" x14ac:dyDescent="0.2">
      <c r="C24" s="17"/>
      <c r="D24" s="17"/>
      <c r="Q24" s="36"/>
    </row>
    <row r="25" spans="1:21" ht="12.95" customHeight="1" x14ac:dyDescent="0.2">
      <c r="C25" s="17"/>
      <c r="D25" s="17"/>
      <c r="Q25" s="36"/>
    </row>
    <row r="26" spans="1:21" ht="12.95" customHeight="1" x14ac:dyDescent="0.2">
      <c r="C26" s="17"/>
      <c r="D26" s="17"/>
      <c r="Q26" s="36"/>
    </row>
    <row r="27" spans="1:21" ht="12.95" customHeight="1" x14ac:dyDescent="0.2">
      <c r="C27" s="17"/>
      <c r="D27" s="17"/>
      <c r="Q27" s="36"/>
    </row>
    <row r="28" spans="1:21" ht="12.95" customHeight="1" x14ac:dyDescent="0.2">
      <c r="C28" s="17"/>
      <c r="D28" s="17"/>
      <c r="Q28" s="36"/>
    </row>
    <row r="29" spans="1:21" ht="12.95" customHeight="1" x14ac:dyDescent="0.2">
      <c r="C29" s="17"/>
      <c r="D29" s="17"/>
      <c r="Q29" s="36"/>
    </row>
    <row r="30" spans="1:21" ht="12.95" customHeight="1" x14ac:dyDescent="0.2">
      <c r="C30" s="17"/>
      <c r="D30" s="17"/>
      <c r="Q30" s="36"/>
    </row>
    <row r="31" spans="1:21" ht="12.95" customHeight="1" x14ac:dyDescent="0.2">
      <c r="C31" s="17"/>
      <c r="D31" s="17"/>
      <c r="Q31" s="36"/>
    </row>
    <row r="32" spans="1:21" ht="12.95" customHeight="1" x14ac:dyDescent="0.2">
      <c r="C32" s="17"/>
      <c r="D32" s="17"/>
      <c r="Q32" s="36"/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2024-01-19T04:38:09Z</dcterms:modified>
</cp:coreProperties>
</file>