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7EC466-CAF3-47FF-BD2C-AD159A4C42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<sst xmlns="http://schemas.openxmlformats.org/spreadsheetml/2006/main" count="52" uniqueCount="47">
  <si>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</si>
  <si>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</si>
  <si>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</si>
  <si>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</si>
  <si>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</si>
  <si>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</si>
  <si>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</si>
  <si>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</si>
  <si>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</si>
  <si>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</si>
  <si>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</si>
  <si>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</si>
  <si>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</si>
  <si>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</si>
  <si>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</si>
  <si>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</si>
  <si>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</si>
  <si>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</si>
  <si>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</si>
  <si>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</si>
  <si>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</si>
  <si>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</si>
  <si>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</si>
  <si>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</si>
  <si>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</si>
  <si>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</si>
  <si>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</si>
  <si>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</si>
  <si>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</si>
  <si>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</si>
  <si>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</si>
  <si>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</si>
  <si>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</si>
  <si>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</si>
  <si>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</si>
  <si>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</si>
  <si>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</si>
  <si>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</si>
  <si>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</si>
  <si>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</si>
  <si>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</si>
  <si>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V0427 Cas / GSC 3993-1104</t>
  </si>
  <si>
    <t>EB</t>
  </si>
  <si>
    <t>Malkov</t>
  </si>
  <si>
    <t>IBVS 6042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</si>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</sst>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V0427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99-4EBE-885C-AB9C88514F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0.3102149999976973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99-4EBE-885C-AB9C88514F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99-4EBE-885C-AB9C88514F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99-4EBE-885C-AB9C88514F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99-4EBE-885C-AB9C88514F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99-4EBE-885C-AB9C88514F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99-4EBE-885C-AB9C88514F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0.3102149999976973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99-4EBE-885C-AB9C88514F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16791.5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99-4EBE-885C-AB9C88514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961896"/>
        <c:axId val="1"/>
      </c:scatterChart>
      <c:valAx>
        <c:axId val="68896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96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3BB71C-9E1E-ED5D-FFE6-EF1B0F74D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s="30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34329.357000000004</v>
      </c>
      <c r="D7" s="31" t="s">
        <v>43</v>
      </c>
    </row>
    <row r="8" spans="1:7" x14ac:dyDescent="0.2">
      <c r="A8" t="s">
        <v>3</v>
      </c>
      <c r="C8" s="35">
        <v>1.30399</v>
      </c>
      <c r="D8" s="31" t="s">
        <v>43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1.8474525801607796E-5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60328.809837615736</v>
      </c>
    </row>
    <row r="15" spans="1:7" x14ac:dyDescent="0.2">
      <c r="A15" s="12" t="s">
        <v>17</v>
      </c>
      <c r="B15" s="10"/>
      <c r="C15" s="13">
        <f ca="1">(C7+C11)+(C8+C12)*INT(MAX(F21:F3533))</f>
        <v>56224.96329576274</v>
      </c>
      <c r="D15" s="14" t="s">
        <v>38</v>
      </c>
      <c r="E15" s="15">
        <f ca="1">ROUND(2*(E14-$C$7)/$C$8,0)/2+E13</f>
        <v>19939.5</v>
      </c>
    </row>
    <row r="16" spans="1:7" x14ac:dyDescent="0.2">
      <c r="A16" s="16" t="s">
        <v>4</v>
      </c>
      <c r="B16" s="10"/>
      <c r="C16" s="17">
        <f ca="1">+C8+C12</f>
        <v>1.3040084745258016</v>
      </c>
      <c r="D16" s="14" t="s">
        <v>39</v>
      </c>
      <c r="E16" s="24">
        <f ca="1">ROUND(2*(E14-$C$15)/$C$16,0)/2+E13</f>
        <v>3148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45311.8778069033</v>
      </c>
    </row>
    <row r="18" spans="1:18" ht="14.25" thickTop="1" thickBot="1" x14ac:dyDescent="0.25">
      <c r="A18" s="16" t="s">
        <v>5</v>
      </c>
      <c r="B18" s="10"/>
      <c r="C18" s="19">
        <f ca="1">+C15</f>
        <v>56224.96329576274</v>
      </c>
      <c r="D18" s="20">
        <f ca="1">+C16</f>
        <v>1.3040084745258016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43</v>
      </c>
      <c r="C21" s="8">
        <v>34329.357000000004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19310.857000000004</v>
      </c>
    </row>
    <row r="22" spans="1:18" x14ac:dyDescent="0.2">
      <c r="A22" s="32" t="s">
        <v>44</v>
      </c>
      <c r="B22" s="33" t="s">
        <v>45</v>
      </c>
      <c r="C22" s="34">
        <v>56225.615299999998</v>
      </c>
      <c r="D22" s="34">
        <v>9.0000000000000008E-4</v>
      </c>
      <c r="E22">
        <f>+(C22-C$7)/C$8</f>
        <v>16791.737896763007</v>
      </c>
      <c r="F22">
        <f>ROUND(2*E22,0)/2</f>
        <v>16791.5</v>
      </c>
      <c r="G22">
        <f>+C22-(C$7+F22*C$8)</f>
        <v>0.3102149999976973</v>
      </c>
      <c r="I22">
        <f>+G22</f>
        <v>0.3102149999976973</v>
      </c>
      <c r="O22">
        <f ca="1">+C$11+C$12*$F22</f>
        <v>0.3102149999976973</v>
      </c>
      <c r="Q22" s="2">
        <f>+C22-15018.5</f>
        <v>41207.115299999998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2024-01-19T06:26:10Z</dcterms:modified>
</cp:coreProperties>
</file>