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EE45C9A-5D80-499A-B9F0-8FCF5D1E2B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1" i="1"/>
  <c r="Q23" i="1"/>
  <c r="Q24" i="1"/>
  <c r="Q25" i="1"/>
  <c r="Q26" i="1"/>
  <c r="D9" i="1"/>
  <c r="E9" i="1"/>
  <c r="F16" i="1"/>
  <c r="C17" i="1"/>
  <c r="Q27" i="1"/>
  <c r="C12" i="1"/>
  <c r="C11" i="1"/>
  <c r="O27" i="1" l="1"/>
  <c r="O25" i="1"/>
  <c r="O23" i="1"/>
  <c r="O26" i="1"/>
  <c r="O21" i="1"/>
  <c r="C15" i="1"/>
  <c r="O24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<sst xmlns="http://schemas.openxmlformats.org/spreadsheetml/2006/main" count="68" uniqueCount="54">
  <si>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</si>
  <si>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</si>
  <si>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</si>
  <si>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</si>
  <si>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</si>
  <si>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</si>
  <si>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</si>
  <si>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</si>
  <si>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</si>
  <si>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</si>
  <si>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</si>
  <si>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</si>
  <si>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</si>
  <si>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</si>
  <si>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</si>
  <si>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</si>
  <si>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</si>
  <si>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</si>
  <si>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</si>
  <si>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</si>
  <si>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</si>
  <si>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</si>
  <si>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</si>
  <si>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</si>
  <si>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</si>
  <si>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</si>
  <si>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</si>
  <si>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</si>
  <si>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</si>
  <si>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</si>
  <si>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</si>
  <si>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</si>
  <si>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</si>
  <si>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</si>
  <si>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</si>
  <si>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</si>
  <si>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</si>
  <si>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</si>
  <si>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</si>
  <si>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</si>
  <si>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</si>
  <si>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</si>
  <si>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V1176 Cas</t>
  </si>
  <si>
    <t>G4513-2537</t>
  </si>
  <si>
    <t>EA</t>
  </si>
  <si>
    <t>pr_5</t>
  </si>
  <si>
    <t>~</t>
  </si>
  <si>
    <t>V1176 Cas / GSC 4513-2537</t>
  </si>
  <si>
    <t>VSX</t>
  </si>
  <si>
    <t>as of 2019-07-14</t>
  </si>
  <si>
    <t>GCVS</t>
  </si>
  <si>
    <t>IBVS 5681</t>
  </si>
  <si>
    <t>OEJV 0074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</si>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</sst>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0" applyFont="1" applyAlignment="1"/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0" xfId="41" applyFont="1" applyBorder="1" applyAlignment="1">
      <alignment horizontal="left" vertical="center"/>
    </xf>
    <xf numFmtId="0" fontId="0" fillId="0" borderId="5" xfId="0" applyBorder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V1176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7-4608-8CA8-FD07749B84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1.2599999994563404E-2</c:v>
                </c:pt>
                <c:pt idx="2">
                  <c:v>1.2879999994765967E-2</c:v>
                </c:pt>
                <c:pt idx="3">
                  <c:v>1.2879999994765967E-2</c:v>
                </c:pt>
                <c:pt idx="4">
                  <c:v>1.2879999994765967E-2</c:v>
                </c:pt>
                <c:pt idx="5">
                  <c:v>1.2879999994765967E-2</c:v>
                </c:pt>
                <c:pt idx="6">
                  <c:v>-1.1850612185371574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7-4608-8CA8-FD07749B84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7-4608-8CA8-FD07749B84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7-4608-8CA8-FD07749B84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7-4608-8CA8-FD07749B84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7-4608-8CA8-FD07749B84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3.0999999999999999E-3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3.3E-3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7-4608-8CA8-FD07749B84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0.43144425561718858</c:v>
                </c:pt>
                <c:pt idx="1">
                  <c:v>-0.1526583325311246</c:v>
                </c:pt>
                <c:pt idx="2">
                  <c:v>-0.1526583325311246</c:v>
                </c:pt>
                <c:pt idx="3">
                  <c:v>-0.1526583325311246</c:v>
                </c:pt>
                <c:pt idx="4">
                  <c:v>-0.1526583325311246</c:v>
                </c:pt>
                <c:pt idx="5">
                  <c:v>-0.1526583325311246</c:v>
                </c:pt>
                <c:pt idx="6">
                  <c:v>-0.78909381152509572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7-4608-8CA8-FD07749B84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723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7-4608-8CA8-FD07749B8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36424"/>
        <c:axId val="1"/>
      </c:scatterChart>
      <c:valAx>
        <c:axId val="78003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3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9F4141-2C1C-B7CD-B77C-E6843A9D3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2010</v>
      </c>
      <c r="H1" s="32"/>
      <c r="I1" s="39" t="s">
        <v>43</v>
      </c>
      <c r="J1" s="38" t="s">
        <v>42</v>
      </c>
      <c r="K1" s="40">
        <v>3.2449190000000003</v>
      </c>
      <c r="L1" s="34">
        <v>77.201220000000006</v>
      </c>
      <c r="M1" s="35">
        <v>56151.338138781466</v>
      </c>
      <c r="N1" s="35">
        <v>6.331222437086117</v>
      </c>
      <c r="O1" s="33" t="s">
        <v>44</v>
      </c>
      <c r="P1" s="41">
        <v>11.18</v>
      </c>
      <c r="Q1" s="41">
        <v>11.72</v>
      </c>
      <c r="R1" s="42" t="s">
        <v>45</v>
      </c>
      <c r="S1" s="43" t="s">
        <v>46</v>
      </c>
    </row>
    <row r="2" spans="1:19" x14ac:dyDescent="0.2">
      <c r="A2" t="s">
        <v>24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53764.466999999997</v>
      </c>
      <c r="D4" s="28">
        <v>6.3344389999999997</v>
      </c>
      <c r="E4" s="44" t="s">
        <v>49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0">
        <v>51572.752</v>
      </c>
      <c r="D7" s="29" t="s">
        <v>48</v>
      </c>
    </row>
    <row r="8" spans="1:19" x14ac:dyDescent="0.2">
      <c r="A8" t="s">
        <v>4</v>
      </c>
      <c r="C8" s="50">
        <v>6.3343999999999996</v>
      </c>
      <c r="D8" s="29" t="s">
        <v>48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0.43144425561718858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-1.6881577692147778E-3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56151.73410618848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6.3327118422307844</v>
      </c>
      <c r="E16" s="14" t="s">
        <v>31</v>
      </c>
      <c r="F16" s="37">
        <f ca="1">NOW()+15018.5+$C$5/24</f>
        <v>60329.77601400463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1383.5</v>
      </c>
    </row>
    <row r="18" spans="1:21" ht="14.25" thickTop="1" thickBot="1" x14ac:dyDescent="0.25">
      <c r="A18" s="16" t="s">
        <v>6</v>
      </c>
      <c r="B18" s="10"/>
      <c r="C18" s="19">
        <f ca="1">+C15</f>
        <v>56151.73410618848</v>
      </c>
      <c r="D18" s="20">
        <f ca="1">+C16</f>
        <v>6.3327118422307844</v>
      </c>
      <c r="E18" s="14" t="s">
        <v>37</v>
      </c>
      <c r="F18" s="23">
        <f ca="1">ROUND(2*(F16-$C$15)/$C$16,0)/2+F15</f>
        <v>661</v>
      </c>
    </row>
    <row r="19" spans="1:21" ht="13.5" thickTop="1" x14ac:dyDescent="0.2">
      <c r="E19" s="14" t="s">
        <v>32</v>
      </c>
      <c r="F19" s="18">
        <f ca="1">+$C$15+$C$16*F18-15018.5-$C$5/24</f>
        <v>45319.552467236361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49" t="s">
        <v>48</v>
      </c>
      <c r="C21" s="8">
        <v>51572.752</v>
      </c>
      <c r="D21" s="8"/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 t="shared" ref="I21:I27" si="3">+G21</f>
        <v>0</v>
      </c>
      <c r="O21">
        <f t="shared" ref="O21:O27" ca="1" si="4">+C$11+C$12*$F21</f>
        <v>0.43144425561718858</v>
      </c>
      <c r="Q21" s="2">
        <f t="shared" ref="Q21:Q27" si="5">+C21-15018.5</f>
        <v>36554.252</v>
      </c>
    </row>
    <row r="22" spans="1:21" x14ac:dyDescent="0.2">
      <c r="A22" t="s">
        <v>50</v>
      </c>
      <c r="C22" s="8">
        <v>53764.466999999997</v>
      </c>
      <c r="D22" s="8"/>
      <c r="E22">
        <f t="shared" si="0"/>
        <v>346.00198913867087</v>
      </c>
      <c r="F22">
        <f t="shared" si="1"/>
        <v>346</v>
      </c>
      <c r="G22">
        <f t="shared" si="2"/>
        <v>1.2599999994563404E-2</v>
      </c>
      <c r="I22">
        <f t="shared" si="3"/>
        <v>1.2599999994563404E-2</v>
      </c>
      <c r="O22">
        <f t="shared" ca="1" si="4"/>
        <v>-0.1526583325311246</v>
      </c>
      <c r="Q22" s="2">
        <f t="shared" si="5"/>
        <v>38745.966999999997</v>
      </c>
    </row>
    <row r="23" spans="1:21" x14ac:dyDescent="0.2">
      <c r="A23" s="48" t="s">
        <v>52</v>
      </c>
      <c r="B23" s="46" t="s">
        <v>0</v>
      </c>
      <c r="C23" s="45">
        <v>53764.467279999997</v>
      </c>
      <c r="D23" s="45">
        <v>3.0999999999999999E-3</v>
      </c>
      <c r="E23">
        <f t="shared" si="0"/>
        <v>346.00203334175245</v>
      </c>
      <c r="F23">
        <f t="shared" si="1"/>
        <v>346</v>
      </c>
      <c r="G23">
        <f t="shared" si="2"/>
        <v>1.2879999994765967E-2</v>
      </c>
      <c r="I23">
        <f t="shared" si="3"/>
        <v>1.2879999994765967E-2</v>
      </c>
      <c r="O23">
        <f t="shared" ca="1" si="4"/>
        <v>-0.1526583325311246</v>
      </c>
      <c r="Q23" s="2">
        <f t="shared" si="5"/>
        <v>38745.967279999997</v>
      </c>
      <c r="T23" t="s">
        <v>53</v>
      </c>
    </row>
    <row r="24" spans="1:21" x14ac:dyDescent="0.2">
      <c r="A24" s="45" t="s">
        <v>52</v>
      </c>
      <c r="B24" s="46" t="s">
        <v>0</v>
      </c>
      <c r="C24" s="45">
        <v>53764.467279999997</v>
      </c>
      <c r="D24" s="45">
        <v>3.3E-3</v>
      </c>
      <c r="E24">
        <f t="shared" si="0"/>
        <v>346.00203334175245</v>
      </c>
      <c r="F24">
        <f t="shared" si="1"/>
        <v>346</v>
      </c>
      <c r="G24">
        <f t="shared" si="2"/>
        <v>1.2879999994765967E-2</v>
      </c>
      <c r="I24">
        <f t="shared" si="3"/>
        <v>1.2879999994765967E-2</v>
      </c>
      <c r="O24">
        <f t="shared" ca="1" si="4"/>
        <v>-0.1526583325311246</v>
      </c>
      <c r="Q24" s="2">
        <f t="shared" si="5"/>
        <v>38745.967279999997</v>
      </c>
      <c r="T24" t="s">
        <v>53</v>
      </c>
    </row>
    <row r="25" spans="1:21" x14ac:dyDescent="0.2">
      <c r="A25" s="45" t="s">
        <v>52</v>
      </c>
      <c r="B25" s="46" t="s">
        <v>0</v>
      </c>
      <c r="C25" s="45">
        <v>53764.467279999997</v>
      </c>
      <c r="D25" s="45">
        <v>3.3E-3</v>
      </c>
      <c r="E25">
        <f t="shared" si="0"/>
        <v>346.00203334175245</v>
      </c>
      <c r="F25">
        <f t="shared" si="1"/>
        <v>346</v>
      </c>
      <c r="G25">
        <f t="shared" si="2"/>
        <v>1.2879999994765967E-2</v>
      </c>
      <c r="I25">
        <f t="shared" si="3"/>
        <v>1.2879999994765967E-2</v>
      </c>
      <c r="O25">
        <f t="shared" ca="1" si="4"/>
        <v>-0.1526583325311246</v>
      </c>
      <c r="Q25" s="2">
        <f t="shared" si="5"/>
        <v>38745.967279999997</v>
      </c>
      <c r="T25" t="s">
        <v>53</v>
      </c>
    </row>
    <row r="26" spans="1:21" x14ac:dyDescent="0.2">
      <c r="A26" s="45" t="s">
        <v>52</v>
      </c>
      <c r="B26" s="46" t="s">
        <v>0</v>
      </c>
      <c r="C26" s="45">
        <v>53764.467279999997</v>
      </c>
      <c r="D26" s="45">
        <v>3.3E-3</v>
      </c>
      <c r="E26">
        <f t="shared" si="0"/>
        <v>346.00203334175245</v>
      </c>
      <c r="F26">
        <f t="shared" si="1"/>
        <v>346</v>
      </c>
      <c r="G26">
        <f t="shared" si="2"/>
        <v>1.2879999994765967E-2</v>
      </c>
      <c r="I26">
        <f t="shared" si="3"/>
        <v>1.2879999994765967E-2</v>
      </c>
      <c r="O26">
        <f t="shared" ca="1" si="4"/>
        <v>-0.1526583325311246</v>
      </c>
      <c r="Q26" s="2">
        <f t="shared" si="5"/>
        <v>38745.967279999997</v>
      </c>
      <c r="T26" t="s">
        <v>53</v>
      </c>
    </row>
    <row r="27" spans="1:21" x14ac:dyDescent="0.2">
      <c r="A27" s="47" t="s">
        <v>51</v>
      </c>
      <c r="C27" s="8">
        <v>56151.338138781466</v>
      </c>
      <c r="D27" s="8" t="s">
        <v>14</v>
      </c>
      <c r="E27">
        <f t="shared" si="0"/>
        <v>722.81291657954444</v>
      </c>
      <c r="F27">
        <f t="shared" si="1"/>
        <v>723</v>
      </c>
      <c r="G27">
        <f t="shared" si="2"/>
        <v>-1.1850612185371574</v>
      </c>
      <c r="I27">
        <f t="shared" si="3"/>
        <v>-1.1850612185371574</v>
      </c>
      <c r="O27">
        <f t="shared" ca="1" si="4"/>
        <v>-0.78909381152509572</v>
      </c>
      <c r="Q27" s="2">
        <f t="shared" si="5"/>
        <v>41132.838138781466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5737" r:id="rId1" display="http://vsolj.cetus-net.org/bulletin.html"/>
    <hyperlink ref="L26074" r:id="rId2" display="http://vsolj.cetus-net.org/bulletin.html"/>
    <hyperlink ref="M45737" r:id="rId3" display="http://vsolj.cetus-net.org/bulletin.html"/>
    <hyperlink ref="AW4198" r:id="rId4" display="http://cdsbib.u-strasbg.fr/cgi-bin/cdsbib?1990RMxAA..21..381G"/>
    <hyperlink ref="L45734" r:id="rId5" display="https://www.aavso.org/ejaavso"/>
    <hyperlink ref="L57638" r:id="rId6" display="http://vsolj.cetus-net.org/bulletin.html"/>
    <hyperlink ref="AV15869" r:id="rId7" display="http://cdsbib.u-strasbg.fr/cgi-bin/cdsbib?1990RMxAA..21..381G"/>
    <hyperlink ref="AV15872" r:id="rId8" display="http://cdsbib.u-strasbg.fr/cgi-bin/cdsbib?1990RMxAA..21..381G"/>
    <hyperlink ref="AV15870" r:id="rId9" display="http://cdsbib.u-strasbg.fr/cgi-bin/cdsbib?1990RMxAA..21..381G"/>
    <hyperlink ref="AV23350" r:id="rId10" display="http://cdsbib.u-strasbg.fr/cgi-bin/cdsbib?1990RMxAA..21..381G"/>
    <hyperlink ref="AW46380" r:id="rId11" display="http://cdsbib.u-strasbg.fr/cgi-bin/cdsbib?1990RMxAA..21..381G"/>
    <hyperlink ref="AW46381" r:id="rId12" display="http://cdsbib.u-strasbg.fr/cgi-bin/cdsbib?1990RMxAA..21..381G"/>
    <hyperlink ref="L6338" r:id="rId13" display="https://www.aavso.org/ejaavso"/>
    <hyperlink ref="AW673" r:id="rId14" display="http://cdsbib.u-strasbg.fr/cgi-bin/cdsbib?1990RMxAA..21..381G"/>
    <hyperlink ref="AW29532" r:id="rId15" display="http://cdsbib.u-strasbg.fr/cgi-bin/cdsbib?1990RMxAA..21..381G"/>
    <hyperlink ref="AW29408" r:id="rId16" display="http://cdsbib.u-strasbg.fr/cgi-bin/cdsbib?1990RMxAA..21..381G"/>
    <hyperlink ref="AV25538" r:id="rId17" display="http://cdsbib.u-strasbg.fr/cgi-bin/cdsbib?1990RMxAA..21..381G"/>
    <hyperlink ref="AV26307" r:id="rId18" display="http://cdsbib.u-strasbg.fr/cgi-bin/cdsbib?1990RMxAA..21..381G"/>
    <hyperlink ref="AV26310" r:id="rId19" display="http://cdsbib.u-strasbg.fr/cgi-bin/cdsbib?1990RMxAA..21..381G"/>
    <hyperlink ref="AV26235" r:id="rId20" display="http://cdsbib.u-strasbg.fr/cgi-bin/cdsbib?1990RMxAA..21..381G"/>
    <hyperlink ref="N31075" r:id="rId21" display="http://vsolj.cetus-net.org/bulletin.html"/>
    <hyperlink ref="N45730" r:id="rId22" display="https://www.aavso.org/ejaavso"/>
    <hyperlink ref="AY13361" r:id="rId23" display="http://cdsbib.u-strasbg.fr/cgi-bin/cdsbib?1990RMxAA..21..381G"/>
    <hyperlink ref="N32955" r:id="rId24" display="https://www.aavso.org/ejaavso"/>
    <hyperlink ref="AX49377" r:id="rId25" display="http://cdsbib.u-strasbg.fr/cgi-bin/cdsbib?1990RMxAA..21..381G"/>
    <hyperlink ref="AX15946" r:id="rId26" display="http://cdsbib.u-strasbg.fr/cgi-bin/cdsbib?1990RMxAA..21..381G"/>
    <hyperlink ref="AX16680" r:id="rId27" display="http://cdsbib.u-strasbg.fr/cgi-bin/cdsbib?1990RMxAA..21..381G"/>
    <hyperlink ref="AX15868" r:id="rId28" display="http://cdsbib.u-strasbg.fr/cgi-bin/cdsbib?1990RMxAA..21..381G"/>
    <hyperlink ref="AY59961" r:id="rId29" display="http://cdsbib.u-strasbg.fr/cgi-bin/cdsbib?1990RMxAA..21..381G"/>
    <hyperlink ref="AY59962" r:id="rId30" display="http://cdsbib.u-strasbg.fr/cgi-bin/cdsbib?1990RMxAA..21..381G"/>
    <hyperlink ref="AY36803" r:id="rId31" display="http://cdsbib.u-strasbg.fr/cgi-bin/cdsbib?1990RMxAA..21..381G"/>
    <hyperlink ref="AY21335" r:id="rId32" display="http://cdsbib.u-strasbg.fr/cgi-bin/cdsbib?1990RMxAA..21..381G"/>
    <hyperlink ref="AY21342" r:id="rId33" display="http://cdsbib.u-strasbg.fr/cgi-bin/cdsbib?1990RMxAA..21..381G"/>
    <hyperlink ref="AX26234" r:id="rId34" display="http://cdsbib.u-strasbg.fr/cgi-bin/cdsbib?1990RMxAA..21..381G"/>
    <hyperlink ref="AX26731" r:id="rId35" display="http://cdsbib.u-strasbg.fr/cgi-bin/cdsbib?1990RMxAA..21..381G"/>
    <hyperlink ref="AX26757" r:id="rId36" display="http://cdsbib.u-strasbg.fr/cgi-bin/cdsbib?1990RMxAA..21..381G"/>
    <hyperlink ref="AX26712" r:id="rId37" display="http://cdsbib.u-strasbg.fr/cgi-bin/cdsbib?1990RMxAA..21..381G"/>
    <hyperlink ref="BI45733" r:id="rId38" display="http://cdsbib.u-strasbg.fr/cgi-bin/cdsbib?1990RMxAA..21..381G"/>
    <hyperlink ref="AT10819" r:id="rId39" display="http://cdsbib.u-strasbg.fr/cgi-bin/cdsbib?1990RMxAA..21..381G"/>
    <hyperlink ref="AU44631" r:id="rId40" display="http://cdsbib.u-strasbg.fr/cgi-bin/cdsbib?1990RMxAA..21..381G"/>
    <hyperlink ref="AU46111" r:id="rId41" display="http://cdsbib.u-strasbg.fr/cgi-bin/cdsbib?1990RMxAA..21..381G"/>
    <hyperlink ref="AU46042" r:id="rId42" display="http://cdsbib.u-strasbg.fr/cgi-bin/cdsbib?1990RMxAA..21..381G"/>
    <hyperlink ref="AT46129" r:id="rId43" display="http://cdsbib.u-strasbg.fr/cgi-bin/cdsbib?1990RMxAA..21..381G"/>
    <hyperlink ref="AU45765" r:id="rId44" display="http://cdsbib.u-strasbg.fr/cgi-bin/cdsbib?1990RMxAA..21..381G"/>
    <hyperlink ref="AU45870" r:id="rId45" display="http://cdsbib.u-strasbg.fr/cgi-bin/cdsbib?1990RMxAA..21..381G"/>
    <hyperlink ref="AU45766" r:id="rId46" display="http://cdsbib.u-strasbg.fr/cgi-bin/cdsbib?1990RMxAA..21..381G"/>
    <hyperlink ref="AT46130" r:id="rId47" display="http://cdsbib.u-strasbg.fr/cgi-bin/cdsbib?1990RMxAA..21..381G"/>
    <hyperlink ref="AU45871" r:id="rId48" display="http://cdsbib.u-strasbg.fr/cgi-bin/cdsbib?1990RMxAA..21..381G"/>
    <hyperlink ref="AU46223" r:id="rId49" display="http://cdsbib.u-strasbg.fr/cgi-bin/cdsbib?1990RMxAA..21..381G"/>
    <hyperlink ref="AT50670" r:id="rId50" display="http://cdsbib.u-strasbg.fr/cgi-bin/cdsbib?1990RMxAA..21..381G"/>
    <hyperlink ref="M48174" r:id="rId51" display="http://vsolj.cetus-net.org/bulletin.html"/>
    <hyperlink ref="M48167" r:id="rId52" display="http://vsolj.cetus-net.org/bulletin.html"/>
    <hyperlink ref="AU50681" r:id="rId53" display="http://cdsbib.u-strasbg.fr/cgi-bin/cdsbib?1990RMxAA..21..381G"/>
    <hyperlink ref="AU50685" r:id="rId54" display="http://cdsbib.u-strasbg.fr/cgi-bin/cdsbib?1990RMxAA..21..381G"/>
    <hyperlink ref="AU50682" r:id="rId55" display="http://cdsbib.u-strasbg.fr/cgi-bin/cdsbib?1990RMxAA..21..381G"/>
    <hyperlink ref="AW50670" r:id="rId56" display="http://cdsbib.u-strasbg.fr/cgi-bin/cdsbib?1990RMxAA..21..381G"/>
    <hyperlink ref="P48174" r:id="rId57" display="http://vsolj.cetus-net.org/bulletin.html"/>
    <hyperlink ref="P48167" r:id="rId58" display="http://vsolj.cetus-net.org/bulletin.html"/>
    <hyperlink ref="AX50681" r:id="rId59" display="http://cdsbib.u-strasbg.fr/cgi-bin/cdsbib?1990RMxAA..21..381G"/>
    <hyperlink ref="AX50685" r:id="rId60" display="http://cdsbib.u-strasbg.fr/cgi-bin/cdsbib?1990RMxAA..21..381G"/>
    <hyperlink ref="AX50682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2024-01-20T05:37:27Z</dcterms:modified>
</cp:coreProperties>
</file>