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1697430-2F86-4C6F-8E32-B1567D44AEC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8" i="1" l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21" i="1"/>
  <c r="F21" i="1"/>
  <c r="G21" i="1"/>
  <c r="I21" i="1"/>
  <c r="E31" i="1"/>
  <c r="F31" i="1"/>
  <c r="G31" i="1"/>
  <c r="K31" i="1"/>
  <c r="E32" i="1"/>
  <c r="F32" i="1"/>
  <c r="G32" i="1"/>
  <c r="K32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D8" i="1"/>
  <c r="F16" i="1"/>
  <c r="F17" i="1" s="1"/>
  <c r="C17" i="1"/>
  <c r="Q21" i="1"/>
  <c r="C11" i="1"/>
  <c r="C12" i="1"/>
  <c r="C16" i="1" l="1"/>
  <c r="D18" i="1" s="1"/>
  <c r="O30" i="1"/>
  <c r="O26" i="1"/>
  <c r="O25" i="1"/>
  <c r="C15" i="1"/>
  <c r="F18" i="1" s="1"/>
  <c r="O24" i="1"/>
  <c r="O28" i="1"/>
  <c r="O32" i="1"/>
  <c r="O23" i="1"/>
  <c r="O27" i="1"/>
  <c r="O31" i="1"/>
  <c r="O22" i="1"/>
  <c r="O29" i="1"/>
  <c r="O21" i="1"/>
  <c r="F19" i="1" l="1"/>
  <c r="C18" i="1"/>
</calcChain>
</file>

<file path=xl/sharedStrings.xml><?xml version="1.0" encoding="utf-8"?>
<sst xmlns="http://schemas.openxmlformats.org/spreadsheetml/2006/main" count="72" uniqueCount="57">
  <si>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</si>
  <si>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</si>
  <si>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</si>
  <si>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</si>
  <si>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</si>
  <si>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</si>
  <si>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</si>
  <si>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</si>
  <si>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</si>
  <si>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</si>
  <si>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</si>
  <si>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</si>
  <si>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</si>
  <si>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</si>
  <si>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</si>
  <si>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</si>
  <si>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</si>
  <si>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</si>
  <si>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</si>
  <si>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</si>
  <si>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</si>
  <si>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</si>
  <si>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</si>
  <si>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</si>
  <si>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</si>
  <si>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</si>
  <si>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</si>
  <si>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</si>
  <si>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</si>
  <si>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</si>
  <si>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</si>
  <si>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</si>
  <si>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</si>
  <si>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</si>
  <si>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</si>
  <si>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</si>
  <si>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</si>
  <si>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</si>
  <si>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</si>
  <si>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</si>
  <si>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</si>
  <si>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V1295 Cas  </t>
  </si>
  <si>
    <t>2017K</t>
  </si>
  <si>
    <t>G4009-0067</t>
  </si>
  <si>
    <t xml:space="preserve">EW        </t>
  </si>
  <si>
    <t>pr_6</t>
  </si>
  <si>
    <t xml:space="preserve">            </t>
  </si>
  <si>
    <t>GCVS</t>
  </si>
  <si>
    <t>IBVS 6196</t>
  </si>
  <si>
    <t>I</t>
  </si>
  <si>
    <t>V1295 Cas   / GSC 4009-0670</t>
  </si>
  <si>
    <t>IBVS 5959</t>
  </si>
  <si>
    <t>II</t>
  </si>
  <si>
    <t>IBVS 5984</t>
  </si>
  <si>
    <t>IBVS 6084</t>
  </si>
  <si>
    <t>IBVS 6118</t>
  </si>
  <si>
    <t>IBVS 6152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</si>
</sst>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2" fillId="0" borderId="0" xfId="0" applyFont="1">
      <alignment vertical="top"/>
    </xf>
    <xf numFmtId="0" fontId="3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V1295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2488</c:v>
                </c:pt>
                <c:pt idx="2">
                  <c:v>2520</c:v>
                </c:pt>
                <c:pt idx="3">
                  <c:v>2532.5</c:v>
                </c:pt>
                <c:pt idx="4">
                  <c:v>3131</c:v>
                </c:pt>
                <c:pt idx="5">
                  <c:v>3318.5</c:v>
                </c:pt>
                <c:pt idx="6">
                  <c:v>4424</c:v>
                </c:pt>
                <c:pt idx="7">
                  <c:v>5199</c:v>
                </c:pt>
                <c:pt idx="8">
                  <c:v>5231</c:v>
                </c:pt>
                <c:pt idx="9">
                  <c:v>5883</c:v>
                </c:pt>
                <c:pt idx="10">
                  <c:v>6447.5</c:v>
                </c:pt>
                <c:pt idx="11">
                  <c:v>6560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15-4017-B5FA-7B25354339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2488</c:v>
                </c:pt>
                <c:pt idx="2">
                  <c:v>2520</c:v>
                </c:pt>
                <c:pt idx="3">
                  <c:v>2532.5</c:v>
                </c:pt>
                <c:pt idx="4">
                  <c:v>3131</c:v>
                </c:pt>
                <c:pt idx="5">
                  <c:v>3318.5</c:v>
                </c:pt>
                <c:pt idx="6">
                  <c:v>4424</c:v>
                </c:pt>
                <c:pt idx="7">
                  <c:v>5199</c:v>
                </c:pt>
                <c:pt idx="8">
                  <c:v>5231</c:v>
                </c:pt>
                <c:pt idx="9">
                  <c:v>5883</c:v>
                </c:pt>
                <c:pt idx="10">
                  <c:v>6447.5</c:v>
                </c:pt>
                <c:pt idx="11">
                  <c:v>6560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15-4017-B5FA-7B25354339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2488</c:v>
                </c:pt>
                <c:pt idx="2">
                  <c:v>2520</c:v>
                </c:pt>
                <c:pt idx="3">
                  <c:v>2532.5</c:v>
                </c:pt>
                <c:pt idx="4">
                  <c:v>3131</c:v>
                </c:pt>
                <c:pt idx="5">
                  <c:v>3318.5</c:v>
                </c:pt>
                <c:pt idx="6">
                  <c:v>4424</c:v>
                </c:pt>
                <c:pt idx="7">
                  <c:v>5199</c:v>
                </c:pt>
                <c:pt idx="8">
                  <c:v>5231</c:v>
                </c:pt>
                <c:pt idx="9">
                  <c:v>5883</c:v>
                </c:pt>
                <c:pt idx="10">
                  <c:v>6447.5</c:v>
                </c:pt>
                <c:pt idx="11">
                  <c:v>6560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4.6240000010584481E-3</c:v>
                </c:pt>
                <c:pt idx="2">
                  <c:v>-1.4400000000023283E-3</c:v>
                </c:pt>
                <c:pt idx="3">
                  <c:v>-3.371250000782311E-3</c:v>
                </c:pt>
                <c:pt idx="4">
                  <c:v>-2.899500002968125E-3</c:v>
                </c:pt>
                <c:pt idx="5">
                  <c:v>-7.9682499999762513E-3</c:v>
                </c:pt>
                <c:pt idx="6">
                  <c:v>-4.0480000025127083E-3</c:v>
                </c:pt>
                <c:pt idx="7">
                  <c:v>-9.6855000010691583E-3</c:v>
                </c:pt>
                <c:pt idx="8">
                  <c:v>-2.2495000011986122E-3</c:v>
                </c:pt>
                <c:pt idx="9">
                  <c:v>-1.6303499993227888E-2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15-4017-B5FA-7B25354339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2488</c:v>
                </c:pt>
                <c:pt idx="2">
                  <c:v>2520</c:v>
                </c:pt>
                <c:pt idx="3">
                  <c:v>2532.5</c:v>
                </c:pt>
                <c:pt idx="4">
                  <c:v>3131</c:v>
                </c:pt>
                <c:pt idx="5">
                  <c:v>3318.5</c:v>
                </c:pt>
                <c:pt idx="6">
                  <c:v>4424</c:v>
                </c:pt>
                <c:pt idx="7">
                  <c:v>5199</c:v>
                </c:pt>
                <c:pt idx="8">
                  <c:v>5231</c:v>
                </c:pt>
                <c:pt idx="9">
                  <c:v>5883</c:v>
                </c:pt>
                <c:pt idx="10">
                  <c:v>6447.5</c:v>
                </c:pt>
                <c:pt idx="11">
                  <c:v>6560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0">
                  <c:v>-8.8387499999953434E-3</c:v>
                </c:pt>
                <c:pt idx="11">
                  <c:v>-1.720000000204891E-3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15-4017-B5FA-7B25354339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2488</c:v>
                </c:pt>
                <c:pt idx="2">
                  <c:v>2520</c:v>
                </c:pt>
                <c:pt idx="3">
                  <c:v>2532.5</c:v>
                </c:pt>
                <c:pt idx="4">
                  <c:v>3131</c:v>
                </c:pt>
                <c:pt idx="5">
                  <c:v>3318.5</c:v>
                </c:pt>
                <c:pt idx="6">
                  <c:v>4424</c:v>
                </c:pt>
                <c:pt idx="7">
                  <c:v>5199</c:v>
                </c:pt>
                <c:pt idx="8">
                  <c:v>5231</c:v>
                </c:pt>
                <c:pt idx="9">
                  <c:v>5883</c:v>
                </c:pt>
                <c:pt idx="10">
                  <c:v>6447.5</c:v>
                </c:pt>
                <c:pt idx="11">
                  <c:v>6560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15-4017-B5FA-7B25354339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2488</c:v>
                </c:pt>
                <c:pt idx="2">
                  <c:v>2520</c:v>
                </c:pt>
                <c:pt idx="3">
                  <c:v>2532.5</c:v>
                </c:pt>
                <c:pt idx="4">
                  <c:v>3131</c:v>
                </c:pt>
                <c:pt idx="5">
                  <c:v>3318.5</c:v>
                </c:pt>
                <c:pt idx="6">
                  <c:v>4424</c:v>
                </c:pt>
                <c:pt idx="7">
                  <c:v>5199</c:v>
                </c:pt>
                <c:pt idx="8">
                  <c:v>5231</c:v>
                </c:pt>
                <c:pt idx="9">
                  <c:v>5883</c:v>
                </c:pt>
                <c:pt idx="10">
                  <c:v>6447.5</c:v>
                </c:pt>
                <c:pt idx="11">
                  <c:v>6560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15-4017-B5FA-7B25354339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2.6499999999999999E-2</c:v>
                  </c:pt>
                  <c:pt idx="2">
                    <c:v>6.0000000000000001E-3</c:v>
                  </c:pt>
                  <c:pt idx="3">
                    <c:v>1.6E-2</c:v>
                  </c:pt>
                  <c:pt idx="4">
                    <c:v>7.3000000000000001E-3</c:v>
                  </c:pt>
                  <c:pt idx="5">
                    <c:v>6.1999999999999998E-3</c:v>
                  </c:pt>
                  <c:pt idx="6">
                    <c:v>1.54E-2</c:v>
                  </c:pt>
                  <c:pt idx="7">
                    <c:v>5.9999999999999995E-4</c:v>
                  </c:pt>
                  <c:pt idx="8">
                    <c:v>1.3599999999999999E-2</c:v>
                  </c:pt>
                  <c:pt idx="9">
                    <c:v>1.41E-2</c:v>
                  </c:pt>
                  <c:pt idx="10">
                    <c:v>9.1000000000000004E-3</c:v>
                  </c:pt>
                  <c:pt idx="11">
                    <c:v>9.7000000000000003E-3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2488</c:v>
                </c:pt>
                <c:pt idx="2">
                  <c:v>2520</c:v>
                </c:pt>
                <c:pt idx="3">
                  <c:v>2532.5</c:v>
                </c:pt>
                <c:pt idx="4">
                  <c:v>3131</c:v>
                </c:pt>
                <c:pt idx="5">
                  <c:v>3318.5</c:v>
                </c:pt>
                <c:pt idx="6">
                  <c:v>4424</c:v>
                </c:pt>
                <c:pt idx="7">
                  <c:v>5199</c:v>
                </c:pt>
                <c:pt idx="8">
                  <c:v>5231</c:v>
                </c:pt>
                <c:pt idx="9">
                  <c:v>5883</c:v>
                </c:pt>
                <c:pt idx="10">
                  <c:v>6447.5</c:v>
                </c:pt>
                <c:pt idx="11">
                  <c:v>6560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15-4017-B5FA-7B25354339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2488</c:v>
                </c:pt>
                <c:pt idx="2">
                  <c:v>2520</c:v>
                </c:pt>
                <c:pt idx="3">
                  <c:v>2532.5</c:v>
                </c:pt>
                <c:pt idx="4">
                  <c:v>3131</c:v>
                </c:pt>
                <c:pt idx="5">
                  <c:v>3318.5</c:v>
                </c:pt>
                <c:pt idx="6">
                  <c:v>4424</c:v>
                </c:pt>
                <c:pt idx="7">
                  <c:v>5199</c:v>
                </c:pt>
                <c:pt idx="8">
                  <c:v>5231</c:v>
                </c:pt>
                <c:pt idx="9">
                  <c:v>5883</c:v>
                </c:pt>
                <c:pt idx="10">
                  <c:v>6447.5</c:v>
                </c:pt>
                <c:pt idx="11">
                  <c:v>6560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1.6035384656802546E-3</c:v>
                </c:pt>
                <c:pt idx="1">
                  <c:v>-2.2087789658113721E-3</c:v>
                </c:pt>
                <c:pt idx="2">
                  <c:v>-2.2578119874382741E-3</c:v>
                </c:pt>
                <c:pt idx="3">
                  <c:v>-2.2769655115112827E-3</c:v>
                </c:pt>
                <c:pt idx="4">
                  <c:v>-3.194036244126933E-3</c:v>
                </c:pt>
                <c:pt idx="5">
                  <c:v>-3.4813391052220619E-3</c:v>
                </c:pt>
                <c:pt idx="6">
                  <c:v>-5.1752767742389407E-3</c:v>
                </c:pt>
                <c:pt idx="7">
                  <c:v>-6.3627952667654718E-3</c:v>
                </c:pt>
                <c:pt idx="8">
                  <c:v>-6.4118282883923738E-3</c:v>
                </c:pt>
                <c:pt idx="9">
                  <c:v>-7.4108761040405004E-3</c:v>
                </c:pt>
                <c:pt idx="10">
                  <c:v>-8.2758492511775684E-3</c:v>
                </c:pt>
                <c:pt idx="11">
                  <c:v>-8.448230967834645E-3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15-4017-B5FA-7B25354339F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2488</c:v>
                </c:pt>
                <c:pt idx="2">
                  <c:v>2520</c:v>
                </c:pt>
                <c:pt idx="3">
                  <c:v>2532.5</c:v>
                </c:pt>
                <c:pt idx="4">
                  <c:v>3131</c:v>
                </c:pt>
                <c:pt idx="5">
                  <c:v>3318.5</c:v>
                </c:pt>
                <c:pt idx="6">
                  <c:v>4424</c:v>
                </c:pt>
                <c:pt idx="7">
                  <c:v>5199</c:v>
                </c:pt>
                <c:pt idx="8">
                  <c:v>5231</c:v>
                </c:pt>
                <c:pt idx="9">
                  <c:v>5883</c:v>
                </c:pt>
                <c:pt idx="10">
                  <c:v>6447.5</c:v>
                </c:pt>
                <c:pt idx="11">
                  <c:v>6560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15-4017-B5FA-7B2535433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126056"/>
        <c:axId val="1"/>
      </c:scatterChart>
      <c:valAx>
        <c:axId val="87412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126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7EE396-3CA3-D600-7512-63357EA7B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50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23.522099999999998</v>
      </c>
      <c r="L1" s="32">
        <v>57.274700000000003</v>
      </c>
      <c r="M1" s="33">
        <v>53656.4107</v>
      </c>
      <c r="N1" s="33">
        <v>0.55991449999999998</v>
      </c>
      <c r="O1" s="31" t="s">
        <v>44</v>
      </c>
      <c r="P1" s="42">
        <v>12.41</v>
      </c>
      <c r="Q1" s="42">
        <v>12.59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53656.4107</v>
      </c>
      <c r="D4" s="27">
        <v>0.55991449999999998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8">
        <v>53656.4107</v>
      </c>
      <c r="D7" s="28" t="s">
        <v>47</v>
      </c>
    </row>
    <row r="8" spans="1:19" x14ac:dyDescent="0.2">
      <c r="A8" t="s">
        <v>3</v>
      </c>
      <c r="C8" s="58">
        <f>N1</f>
        <v>0.55991449999999998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INTERCEPT(INDIRECT($D$9):G991,INDIRECT($C$9):F991)</f>
        <v>1.6035384656802546E-3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SLOPE(INDIRECT($D$9):G991,INDIRECT($C$9):F991)</f>
        <v>-1.532281925840686E-6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57329.441371769033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0.55991296771807419</v>
      </c>
      <c r="E16" s="14" t="s">
        <v>30</v>
      </c>
      <c r="F16" s="35">
        <f ca="1">NOW()+15018.5+$C$5/24</f>
        <v>60329.785083680552</v>
      </c>
    </row>
    <row r="17" spans="1:21" ht="13.5" thickBot="1" x14ac:dyDescent="0.25">
      <c r="A17" s="14" t="s">
        <v>27</v>
      </c>
      <c r="B17" s="10"/>
      <c r="C17" s="10">
        <f>COUNT(C21:C2190)</f>
        <v>12</v>
      </c>
      <c r="E17" s="14" t="s">
        <v>35</v>
      </c>
      <c r="F17" s="15">
        <f ca="1">ROUND(2*(F16-$C$7)/$C$8,0)/2+F15</f>
        <v>11919.5</v>
      </c>
    </row>
    <row r="18" spans="1:21" ht="14.25" thickTop="1" thickBot="1" x14ac:dyDescent="0.25">
      <c r="A18" s="16" t="s">
        <v>5</v>
      </c>
      <c r="B18" s="10"/>
      <c r="C18" s="19">
        <f ca="1">+C15</f>
        <v>57329.441371769033</v>
      </c>
      <c r="D18" s="20">
        <f ca="1">+C16</f>
        <v>0.55991296771807419</v>
      </c>
      <c r="E18" s="14" t="s">
        <v>36</v>
      </c>
      <c r="F18" s="23">
        <f ca="1">ROUND(2*(F16-$C$15)/$C$16,0)/2+F15</f>
        <v>5359.5</v>
      </c>
    </row>
    <row r="19" spans="1:21" ht="13.5" thickTop="1" x14ac:dyDescent="0.2">
      <c r="E19" s="14" t="s">
        <v>31</v>
      </c>
      <c r="F19" s="18">
        <f ca="1">+$C$15+$C$16*F18-15018.5-$C$5/24</f>
        <v>45312.190755587384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53656.4107</v>
      </c>
      <c r="D21" s="8" t="s">
        <v>13</v>
      </c>
      <c r="E21">
        <f t="shared" ref="E21:E32" si="0">+(C21-C$7)/C$8</f>
        <v>0</v>
      </c>
      <c r="F21">
        <f t="shared" ref="F21:F32" si="1">ROUND(2*E21,0)/2</f>
        <v>0</v>
      </c>
      <c r="G21">
        <f t="shared" ref="G21:G32" si="2">+C21-(C$7+F21*C$8)</f>
        <v>0</v>
      </c>
      <c r="I21">
        <f>+G21</f>
        <v>0</v>
      </c>
      <c r="O21">
        <f t="shared" ref="O21:O32" ca="1" si="3">+C$11+C$12*$F21</f>
        <v>1.6035384656802546E-3</v>
      </c>
      <c r="Q21" s="2">
        <f t="shared" ref="Q21:Q32" si="4">+C21-15018.5</f>
        <v>38637.9107</v>
      </c>
    </row>
    <row r="22" spans="1:21" x14ac:dyDescent="0.2">
      <c r="A22" s="47" t="s">
        <v>51</v>
      </c>
      <c r="B22" s="48" t="s">
        <v>49</v>
      </c>
      <c r="C22" s="47">
        <v>55049.482600000003</v>
      </c>
      <c r="D22" s="47">
        <v>2.6499999999999999E-2</v>
      </c>
      <c r="E22">
        <f t="shared" si="0"/>
        <v>2488.0082584037432</v>
      </c>
      <c r="F22">
        <f t="shared" si="1"/>
        <v>2488</v>
      </c>
      <c r="G22">
        <f t="shared" si="2"/>
        <v>4.6240000010584481E-3</v>
      </c>
      <c r="J22">
        <f t="shared" ref="J22:J30" si="5">+G22</f>
        <v>4.6240000010584481E-3</v>
      </c>
      <c r="O22">
        <f t="shared" ca="1" si="3"/>
        <v>-2.2087789658113721E-3</v>
      </c>
      <c r="Q22" s="2">
        <f t="shared" si="4"/>
        <v>40030.982600000003</v>
      </c>
    </row>
    <row r="23" spans="1:21" x14ac:dyDescent="0.2">
      <c r="A23" s="47" t="s">
        <v>51</v>
      </c>
      <c r="B23" s="48" t="s">
        <v>49</v>
      </c>
      <c r="C23" s="47">
        <v>55067.393799999998</v>
      </c>
      <c r="D23" s="47">
        <v>6.0000000000000001E-3</v>
      </c>
      <c r="E23">
        <f t="shared" si="0"/>
        <v>2519.9974281787627</v>
      </c>
      <c r="F23">
        <f t="shared" si="1"/>
        <v>2520</v>
      </c>
      <c r="G23">
        <f t="shared" si="2"/>
        <v>-1.4400000000023283E-3</v>
      </c>
      <c r="J23">
        <f t="shared" si="5"/>
        <v>-1.4400000000023283E-3</v>
      </c>
      <c r="O23">
        <f t="shared" ca="1" si="3"/>
        <v>-2.2578119874382741E-3</v>
      </c>
      <c r="Q23" s="2">
        <f t="shared" si="4"/>
        <v>40048.893799999998</v>
      </c>
    </row>
    <row r="24" spans="1:21" x14ac:dyDescent="0.2">
      <c r="A24" s="47" t="s">
        <v>51</v>
      </c>
      <c r="B24" s="48" t="s">
        <v>52</v>
      </c>
      <c r="C24" s="47">
        <v>55074.390800000001</v>
      </c>
      <c r="D24" s="47">
        <v>1.6E-2</v>
      </c>
      <c r="E24">
        <f t="shared" si="0"/>
        <v>2532.4939789914365</v>
      </c>
      <c r="F24">
        <f t="shared" si="1"/>
        <v>2532.5</v>
      </c>
      <c r="G24">
        <f t="shared" si="2"/>
        <v>-3.371250000782311E-3</v>
      </c>
      <c r="J24">
        <f t="shared" si="5"/>
        <v>-3.371250000782311E-3</v>
      </c>
      <c r="O24">
        <f t="shared" ca="1" si="3"/>
        <v>-2.2769655115112827E-3</v>
      </c>
      <c r="Q24" s="2">
        <f t="shared" si="4"/>
        <v>40055.890800000001</v>
      </c>
    </row>
    <row r="25" spans="1:21" x14ac:dyDescent="0.2">
      <c r="A25" s="49" t="s">
        <v>53</v>
      </c>
      <c r="B25" s="49"/>
      <c r="C25" s="50">
        <v>55409.500099999997</v>
      </c>
      <c r="D25" s="50">
        <v>7.3000000000000001E-3</v>
      </c>
      <c r="E25">
        <f t="shared" si="0"/>
        <v>3130.9948215307822</v>
      </c>
      <c r="F25">
        <f t="shared" si="1"/>
        <v>3131</v>
      </c>
      <c r="G25">
        <f t="shared" si="2"/>
        <v>-2.899500002968125E-3</v>
      </c>
      <c r="J25">
        <f t="shared" si="5"/>
        <v>-2.899500002968125E-3</v>
      </c>
      <c r="O25">
        <f t="shared" ca="1" si="3"/>
        <v>-3.194036244126933E-3</v>
      </c>
      <c r="Q25" s="2">
        <f t="shared" si="4"/>
        <v>40391.000099999997</v>
      </c>
    </row>
    <row r="26" spans="1:21" x14ac:dyDescent="0.2">
      <c r="A26" s="49" t="s">
        <v>53</v>
      </c>
      <c r="B26" s="49"/>
      <c r="C26" s="50">
        <v>55514.478999999999</v>
      </c>
      <c r="D26" s="50">
        <v>6.1999999999999998E-3</v>
      </c>
      <c r="E26">
        <f t="shared" si="0"/>
        <v>3318.4857688093434</v>
      </c>
      <c r="F26">
        <f t="shared" si="1"/>
        <v>3318.5</v>
      </c>
      <c r="G26">
        <f t="shared" si="2"/>
        <v>-7.9682499999762513E-3</v>
      </c>
      <c r="J26">
        <f t="shared" si="5"/>
        <v>-7.9682499999762513E-3</v>
      </c>
      <c r="O26">
        <f t="shared" ca="1" si="3"/>
        <v>-3.4813391052220619E-3</v>
      </c>
      <c r="Q26" s="2">
        <f t="shared" si="4"/>
        <v>40495.978999999999</v>
      </c>
    </row>
    <row r="27" spans="1:21" x14ac:dyDescent="0.2">
      <c r="A27" s="51" t="s">
        <v>54</v>
      </c>
      <c r="B27" s="52" t="s">
        <v>49</v>
      </c>
      <c r="C27" s="51">
        <v>56133.468399999998</v>
      </c>
      <c r="D27" s="51">
        <v>1.54E-2</v>
      </c>
      <c r="E27">
        <f t="shared" si="0"/>
        <v>4423.9927703247504</v>
      </c>
      <c r="F27">
        <f t="shared" si="1"/>
        <v>4424</v>
      </c>
      <c r="G27">
        <f t="shared" si="2"/>
        <v>-4.0480000025127083E-3</v>
      </c>
      <c r="J27">
        <f t="shared" si="5"/>
        <v>-4.0480000025127083E-3</v>
      </c>
      <c r="O27">
        <f t="shared" ca="1" si="3"/>
        <v>-5.1752767742389407E-3</v>
      </c>
      <c r="Q27" s="2">
        <f t="shared" si="4"/>
        <v>41114.968399999998</v>
      </c>
    </row>
    <row r="28" spans="1:21" x14ac:dyDescent="0.2">
      <c r="A28" s="53" t="s">
        <v>55</v>
      </c>
      <c r="B28" s="54" t="s">
        <v>49</v>
      </c>
      <c r="C28" s="51">
        <v>56567.396500000003</v>
      </c>
      <c r="D28" s="55">
        <v>5.9999999999999995E-4</v>
      </c>
      <c r="E28">
        <f t="shared" si="0"/>
        <v>5198.982701823229</v>
      </c>
      <c r="F28">
        <f t="shared" si="1"/>
        <v>5199</v>
      </c>
      <c r="G28">
        <f t="shared" si="2"/>
        <v>-9.6855000010691583E-3</v>
      </c>
      <c r="J28">
        <f t="shared" si="5"/>
        <v>-9.6855000010691583E-3</v>
      </c>
      <c r="O28">
        <f t="shared" ca="1" si="3"/>
        <v>-6.3627952667654718E-3</v>
      </c>
      <c r="Q28" s="2">
        <f t="shared" si="4"/>
        <v>41548.896500000003</v>
      </c>
    </row>
    <row r="29" spans="1:21" x14ac:dyDescent="0.2">
      <c r="A29" s="53" t="s">
        <v>55</v>
      </c>
      <c r="B29" s="54" t="s">
        <v>49</v>
      </c>
      <c r="C29" s="51">
        <v>56585.321199999998</v>
      </c>
      <c r="D29" s="55">
        <v>1.3599999999999999E-2</v>
      </c>
      <c r="E29">
        <f t="shared" si="0"/>
        <v>5230.9959824223133</v>
      </c>
      <c r="F29">
        <f t="shared" si="1"/>
        <v>5231</v>
      </c>
      <c r="G29">
        <f t="shared" si="2"/>
        <v>-2.2495000011986122E-3</v>
      </c>
      <c r="J29">
        <f t="shared" si="5"/>
        <v>-2.2495000011986122E-3</v>
      </c>
      <c r="O29">
        <f t="shared" ca="1" si="3"/>
        <v>-6.4118282883923738E-3</v>
      </c>
      <c r="Q29" s="2">
        <f t="shared" si="4"/>
        <v>41566.821199999998</v>
      </c>
    </row>
    <row r="30" spans="1:21" x14ac:dyDescent="0.2">
      <c r="A30" s="56" t="s">
        <v>56</v>
      </c>
      <c r="B30" s="57"/>
      <c r="C30" s="56">
        <v>56950.371400000004</v>
      </c>
      <c r="D30" s="56">
        <v>1.41E-2</v>
      </c>
      <c r="E30">
        <f t="shared" si="0"/>
        <v>5882.9708821614786</v>
      </c>
      <c r="F30">
        <f t="shared" si="1"/>
        <v>5883</v>
      </c>
      <c r="G30">
        <f t="shared" si="2"/>
        <v>-1.6303499993227888E-2</v>
      </c>
      <c r="J30">
        <f t="shared" si="5"/>
        <v>-1.6303499993227888E-2</v>
      </c>
      <c r="O30">
        <f t="shared" ca="1" si="3"/>
        <v>-7.4108761040405004E-3</v>
      </c>
      <c r="Q30" s="2">
        <f t="shared" si="4"/>
        <v>41931.871400000004</v>
      </c>
    </row>
    <row r="31" spans="1:21" x14ac:dyDescent="0.2">
      <c r="A31" s="44" t="s">
        <v>48</v>
      </c>
      <c r="B31" s="45" t="s">
        <v>49</v>
      </c>
      <c r="C31" s="46">
        <v>57266.450599999996</v>
      </c>
      <c r="D31" s="46">
        <v>9.1000000000000004E-3</v>
      </c>
      <c r="E31">
        <f t="shared" si="0"/>
        <v>6447.4842141076833</v>
      </c>
      <c r="F31">
        <f t="shared" si="1"/>
        <v>6447.5</v>
      </c>
      <c r="G31">
        <f t="shared" si="2"/>
        <v>-8.8387499999953434E-3</v>
      </c>
      <c r="K31">
        <f>+G31</f>
        <v>-8.8387499999953434E-3</v>
      </c>
      <c r="O31">
        <f t="shared" ca="1" si="3"/>
        <v>-8.2758492511775684E-3</v>
      </c>
      <c r="Q31" s="2">
        <f t="shared" si="4"/>
        <v>42247.950599999996</v>
      </c>
    </row>
    <row r="32" spans="1:21" x14ac:dyDescent="0.2">
      <c r="A32" s="44" t="s">
        <v>48</v>
      </c>
      <c r="B32" s="45" t="s">
        <v>49</v>
      </c>
      <c r="C32" s="46">
        <v>57329.448100000001</v>
      </c>
      <c r="D32" s="46">
        <v>9.7000000000000003E-3</v>
      </c>
      <c r="E32">
        <f t="shared" si="0"/>
        <v>6559.9969281024178</v>
      </c>
      <c r="F32">
        <f t="shared" si="1"/>
        <v>6560</v>
      </c>
      <c r="G32">
        <f t="shared" si="2"/>
        <v>-1.720000000204891E-3</v>
      </c>
      <c r="K32">
        <f>+G32</f>
        <v>-1.720000000204891E-3</v>
      </c>
      <c r="O32">
        <f t="shared" ca="1" si="3"/>
        <v>-8.448230967834645E-3</v>
      </c>
      <c r="Q32" s="2">
        <f t="shared" si="4"/>
        <v>42310.948100000001</v>
      </c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2024-01-20T05:50:31Z</dcterms:modified>
</cp:coreProperties>
</file>