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40BE1AD6-8347-42AE-846A-BA77453788D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9" i="1" l="1"/>
  <c r="F29" i="1"/>
  <c r="G29" i="1"/>
  <c r="I29" i="1"/>
  <c r="E30" i="1"/>
  <c r="F30" i="1"/>
  <c r="G30" i="1"/>
  <c r="I30" i="1"/>
  <c r="E31" i="1"/>
  <c r="F31" i="1"/>
  <c r="G31" i="1"/>
  <c r="I31" i="1"/>
  <c r="E32" i="1"/>
  <c r="F32" i="1"/>
  <c r="G32" i="1"/>
  <c r="I32" i="1"/>
  <c r="E21" i="1"/>
  <c r="F21" i="1"/>
  <c r="G21" i="1"/>
  <c r="I21" i="1"/>
  <c r="E22" i="1"/>
  <c r="F22" i="1"/>
  <c r="G22" i="1"/>
  <c r="I22" i="1"/>
  <c r="E23" i="1"/>
  <c r="F23" i="1"/>
  <c r="G23" i="1"/>
  <c r="H23" i="1"/>
  <c r="E24" i="1"/>
  <c r="F24" i="1"/>
  <c r="G24" i="1"/>
  <c r="I24" i="1"/>
  <c r="E25" i="1"/>
  <c r="F25" i="1"/>
  <c r="G25" i="1"/>
  <c r="I25" i="1"/>
  <c r="E26" i="1"/>
  <c r="F26" i="1"/>
  <c r="G26" i="1"/>
  <c r="I26" i="1"/>
  <c r="E27" i="1"/>
  <c r="F27" i="1"/>
  <c r="G27" i="1"/>
  <c r="I27" i="1"/>
  <c r="E28" i="1"/>
  <c r="F28" i="1"/>
  <c r="G28" i="1"/>
  <c r="I28" i="1"/>
  <c r="Q29" i="1"/>
  <c r="Q30" i="1"/>
  <c r="Q31" i="1"/>
  <c r="Q32" i="1"/>
  <c r="F11" i="1"/>
  <c r="Q21" i="1"/>
  <c r="Q22" i="1"/>
  <c r="Q24" i="1"/>
  <c r="Q25" i="1"/>
  <c r="Q26" i="1"/>
  <c r="Q27" i="1"/>
  <c r="Q28" i="1"/>
  <c r="G11" i="1"/>
  <c r="E14" i="1"/>
  <c r="C17" i="1"/>
  <c r="Q23" i="1"/>
  <c r="C11" i="1"/>
  <c r="E15" i="1" l="1"/>
  <c r="C12" i="1"/>
  <c r="C16" i="1" l="1"/>
  <c r="D18" i="1" s="1"/>
  <c r="O21" i="1"/>
  <c r="O30" i="1"/>
  <c r="O31" i="1"/>
  <c r="O23" i="1"/>
  <c r="O24" i="1"/>
  <c r="O22" i="1"/>
  <c r="O32" i="1"/>
  <c r="O27" i="1"/>
  <c r="O29" i="1"/>
  <c r="C15" i="1"/>
  <c r="O26" i="1"/>
  <c r="O28" i="1"/>
  <c r="O25" i="1"/>
  <c r="C18" i="1" l="1"/>
  <c r="E16" i="1"/>
  <c r="E17" i="1" s="1"/>
</calcChain>
</file>

<file path=xl/sharedStrings.xml><?xml version="1.0" encoding="utf-8"?>
<sst xmlns="http://schemas.openxmlformats.org/spreadsheetml/2006/main" count="72" uniqueCount="50">
  <si>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</si>
  <si>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</si>
  <si>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</si>
  <si>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</si>
  <si>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</si>
  <si>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</si>
  <si>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</si>
  <si>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</si>
  <si>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</si>
  <si>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</si>
  <si>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</si>
  <si>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</si>
  <si>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</si>
  <si>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</si>
  <si>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</si>
  <si>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</si>
  <si>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</si>
  <si>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</si>
  <si>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</si>
  <si>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</si>
  <si>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</si>
  <si>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</si>
  <si>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</si>
  <si>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</si>
  <si>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</si>
  <si>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</si>
  <si>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</si>
  <si>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</si>
  <si>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</si>
  <si>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</si>
  <si>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</si>
  <si>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</si>
  <si>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</si>
  <si>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</si>
  <si>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</si>
  <si>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</si>
  <si>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</si>
  <si>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</si>
  <si>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</si>
  <si>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</si>
  <si>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</si>
  <si>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</si>
  <si>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V0916 Cen / HD 101794</t>
  </si>
  <si>
    <t>EA+BCEP</t>
  </si>
  <si>
    <t>IBVS 5507</t>
  </si>
  <si>
    <t>I</t>
  </si>
  <si>
    <t>II</t>
  </si>
  <si>
    <t>OEJV 0130</t>
  </si>
  <si>
    <t>OEJV 0168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</si>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</sst>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V0916 Cen - O-C Diagr.</a:t>
            </a:r>
          </a:p>
        </c:rich>
      </c:tx>
      <c:layout>
        <c:manualLayout>
          <c:xMode val="edge"/>
          <c:yMode val="edge"/>
          <c:x val="0.366917293233082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1.1999999999999999E-3</c:v>
                  </c:pt>
                  <c:pt idx="1">
                    <c:v>3.0000000000000001E-3</c:v>
                  </c:pt>
                  <c:pt idx="2">
                    <c:v>0</c:v>
                  </c:pt>
                  <c:pt idx="3">
                    <c:v>2.2000000000000001E-3</c:v>
                  </c:pt>
                  <c:pt idx="4">
                    <c:v>1.4E-3</c:v>
                  </c:pt>
                  <c:pt idx="5">
                    <c:v>6.1000000000000004E-3</c:v>
                  </c:pt>
                  <c:pt idx="6">
                    <c:v>1.0999999999999999E-2</c:v>
                  </c:pt>
                  <c:pt idx="7">
                    <c:v>1.2E-2</c:v>
                  </c:pt>
                  <c:pt idx="8">
                    <c:v>8.9999999999999998E-4</c:v>
                  </c:pt>
                  <c:pt idx="9">
                    <c:v>2.3E-3</c:v>
                  </c:pt>
                  <c:pt idx="10">
                    <c:v>1.2999999999999999E-3</c:v>
                  </c:pt>
                  <c:pt idx="11">
                    <c:v>1.6999999999999999E-3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1.1999999999999999E-3</c:v>
                  </c:pt>
                  <c:pt idx="1">
                    <c:v>3.0000000000000001E-3</c:v>
                  </c:pt>
                  <c:pt idx="2">
                    <c:v>0</c:v>
                  </c:pt>
                  <c:pt idx="3">
                    <c:v>2.2000000000000001E-3</c:v>
                  </c:pt>
                  <c:pt idx="4">
                    <c:v>1.4E-3</c:v>
                  </c:pt>
                  <c:pt idx="5">
                    <c:v>6.1000000000000004E-3</c:v>
                  </c:pt>
                  <c:pt idx="6">
                    <c:v>1.0999999999999999E-2</c:v>
                  </c:pt>
                  <c:pt idx="7">
                    <c:v>1.2E-2</c:v>
                  </c:pt>
                  <c:pt idx="8">
                    <c:v>8.9999999999999998E-4</c:v>
                  </c:pt>
                  <c:pt idx="9">
                    <c:v>2.3E-3</c:v>
                  </c:pt>
                  <c:pt idx="10">
                    <c:v>1.2999999999999999E-3</c:v>
                  </c:pt>
                  <c:pt idx="11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-1.5</c:v>
                </c:pt>
                <c:pt idx="1">
                  <c:v>-1</c:v>
                </c:pt>
                <c:pt idx="2">
                  <c:v>0</c:v>
                </c:pt>
                <c:pt idx="3">
                  <c:v>461.5</c:v>
                </c:pt>
                <c:pt idx="4">
                  <c:v>462</c:v>
                </c:pt>
                <c:pt idx="5">
                  <c:v>664.5</c:v>
                </c:pt>
                <c:pt idx="6">
                  <c:v>665</c:v>
                </c:pt>
                <c:pt idx="7">
                  <c:v>3300.5</c:v>
                </c:pt>
                <c:pt idx="8">
                  <c:v>4240.5</c:v>
                </c:pt>
                <c:pt idx="9">
                  <c:v>4240.5</c:v>
                </c:pt>
                <c:pt idx="10">
                  <c:v>4240.5</c:v>
                </c:pt>
                <c:pt idx="11">
                  <c:v>4240.5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CB-4D09-8CE1-DE7A21560AA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1.1999999999999999E-3</c:v>
                  </c:pt>
                  <c:pt idx="1">
                    <c:v>3.0000000000000001E-3</c:v>
                  </c:pt>
                  <c:pt idx="2">
                    <c:v>0</c:v>
                  </c:pt>
                  <c:pt idx="3">
                    <c:v>2.2000000000000001E-3</c:v>
                  </c:pt>
                  <c:pt idx="4">
                    <c:v>1.4E-3</c:v>
                  </c:pt>
                  <c:pt idx="5">
                    <c:v>6.1000000000000004E-3</c:v>
                  </c:pt>
                  <c:pt idx="6">
                    <c:v>1.0999999999999999E-2</c:v>
                  </c:pt>
                  <c:pt idx="7">
                    <c:v>1.2E-2</c:v>
                  </c:pt>
                  <c:pt idx="8">
                    <c:v>8.9999999999999998E-4</c:v>
                  </c:pt>
                  <c:pt idx="9">
                    <c:v>2.3E-3</c:v>
                  </c:pt>
                  <c:pt idx="10">
                    <c:v>1.2999999999999999E-3</c:v>
                  </c:pt>
                  <c:pt idx="11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1.1999999999999999E-3</c:v>
                  </c:pt>
                  <c:pt idx="1">
                    <c:v>3.0000000000000001E-3</c:v>
                  </c:pt>
                  <c:pt idx="2">
                    <c:v>0</c:v>
                  </c:pt>
                  <c:pt idx="3">
                    <c:v>2.2000000000000001E-3</c:v>
                  </c:pt>
                  <c:pt idx="4">
                    <c:v>1.4E-3</c:v>
                  </c:pt>
                  <c:pt idx="5">
                    <c:v>6.1000000000000004E-3</c:v>
                  </c:pt>
                  <c:pt idx="6">
                    <c:v>1.0999999999999999E-2</c:v>
                  </c:pt>
                  <c:pt idx="7">
                    <c:v>1.2E-2</c:v>
                  </c:pt>
                  <c:pt idx="8">
                    <c:v>8.9999999999999998E-4</c:v>
                  </c:pt>
                  <c:pt idx="9">
                    <c:v>2.3E-3</c:v>
                  </c:pt>
                  <c:pt idx="10">
                    <c:v>1.2999999999999999E-3</c:v>
                  </c:pt>
                  <c:pt idx="11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-1.5</c:v>
                </c:pt>
                <c:pt idx="1">
                  <c:v>-1</c:v>
                </c:pt>
                <c:pt idx="2">
                  <c:v>0</c:v>
                </c:pt>
                <c:pt idx="3">
                  <c:v>461.5</c:v>
                </c:pt>
                <c:pt idx="4">
                  <c:v>462</c:v>
                </c:pt>
                <c:pt idx="5">
                  <c:v>664.5</c:v>
                </c:pt>
                <c:pt idx="6">
                  <c:v>665</c:v>
                </c:pt>
                <c:pt idx="7">
                  <c:v>3300.5</c:v>
                </c:pt>
                <c:pt idx="8">
                  <c:v>4240.5</c:v>
                </c:pt>
                <c:pt idx="9">
                  <c:v>4240.5</c:v>
                </c:pt>
                <c:pt idx="10">
                  <c:v>4240.5</c:v>
                </c:pt>
                <c:pt idx="11">
                  <c:v>4240.5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2.7054149999457877E-2</c:v>
                </c:pt>
                <c:pt idx="1">
                  <c:v>8.3609999273903668E-4</c:v>
                </c:pt>
                <c:pt idx="3">
                  <c:v>8.5398500013980083E-3</c:v>
                </c:pt>
                <c:pt idx="4">
                  <c:v>8.9217999993707053E-3</c:v>
                </c:pt>
                <c:pt idx="5">
                  <c:v>6.0115499945823103E-3</c:v>
                </c:pt>
                <c:pt idx="6">
                  <c:v>-5.3065000029164366E-3</c:v>
                </c:pt>
                <c:pt idx="7">
                  <c:v>-3.5048050005570985E-2</c:v>
                </c:pt>
                <c:pt idx="8">
                  <c:v>-2.4522050000086892E-2</c:v>
                </c:pt>
                <c:pt idx="9">
                  <c:v>-2.4342049997358117E-2</c:v>
                </c:pt>
                <c:pt idx="10">
                  <c:v>-2.1362049999879673E-2</c:v>
                </c:pt>
                <c:pt idx="11">
                  <c:v>-1.5112050001334865E-2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6CB-4D09-8CE1-DE7A21560AA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1.1999999999999999E-3</c:v>
                  </c:pt>
                  <c:pt idx="1">
                    <c:v>3.0000000000000001E-3</c:v>
                  </c:pt>
                  <c:pt idx="2">
                    <c:v>0</c:v>
                  </c:pt>
                  <c:pt idx="3">
                    <c:v>2.2000000000000001E-3</c:v>
                  </c:pt>
                  <c:pt idx="4">
                    <c:v>1.4E-3</c:v>
                  </c:pt>
                  <c:pt idx="5">
                    <c:v>6.1000000000000004E-3</c:v>
                  </c:pt>
                  <c:pt idx="6">
                    <c:v>1.0999999999999999E-2</c:v>
                  </c:pt>
                  <c:pt idx="7">
                    <c:v>1.2E-2</c:v>
                  </c:pt>
                  <c:pt idx="8">
                    <c:v>8.9999999999999998E-4</c:v>
                  </c:pt>
                  <c:pt idx="9">
                    <c:v>2.3E-3</c:v>
                  </c:pt>
                  <c:pt idx="10">
                    <c:v>1.2999999999999999E-3</c:v>
                  </c:pt>
                  <c:pt idx="11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1.1999999999999999E-3</c:v>
                  </c:pt>
                  <c:pt idx="1">
                    <c:v>3.0000000000000001E-3</c:v>
                  </c:pt>
                  <c:pt idx="2">
                    <c:v>0</c:v>
                  </c:pt>
                  <c:pt idx="3">
                    <c:v>2.2000000000000001E-3</c:v>
                  </c:pt>
                  <c:pt idx="4">
                    <c:v>1.4E-3</c:v>
                  </c:pt>
                  <c:pt idx="5">
                    <c:v>6.1000000000000004E-3</c:v>
                  </c:pt>
                  <c:pt idx="6">
                    <c:v>1.0999999999999999E-2</c:v>
                  </c:pt>
                  <c:pt idx="7">
                    <c:v>1.2E-2</c:v>
                  </c:pt>
                  <c:pt idx="8">
                    <c:v>8.9999999999999998E-4</c:v>
                  </c:pt>
                  <c:pt idx="9">
                    <c:v>2.3E-3</c:v>
                  </c:pt>
                  <c:pt idx="10">
                    <c:v>1.2999999999999999E-3</c:v>
                  </c:pt>
                  <c:pt idx="11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-1.5</c:v>
                </c:pt>
                <c:pt idx="1">
                  <c:v>-1</c:v>
                </c:pt>
                <c:pt idx="2">
                  <c:v>0</c:v>
                </c:pt>
                <c:pt idx="3">
                  <c:v>461.5</c:v>
                </c:pt>
                <c:pt idx="4">
                  <c:v>462</c:v>
                </c:pt>
                <c:pt idx="5">
                  <c:v>664.5</c:v>
                </c:pt>
                <c:pt idx="6">
                  <c:v>665</c:v>
                </c:pt>
                <c:pt idx="7">
                  <c:v>3300.5</c:v>
                </c:pt>
                <c:pt idx="8">
                  <c:v>4240.5</c:v>
                </c:pt>
                <c:pt idx="9">
                  <c:v>4240.5</c:v>
                </c:pt>
                <c:pt idx="10">
                  <c:v>4240.5</c:v>
                </c:pt>
                <c:pt idx="11">
                  <c:v>4240.5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6CB-4D09-8CE1-DE7A21560AA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1.1999999999999999E-3</c:v>
                  </c:pt>
                  <c:pt idx="1">
                    <c:v>3.0000000000000001E-3</c:v>
                  </c:pt>
                  <c:pt idx="2">
                    <c:v>0</c:v>
                  </c:pt>
                  <c:pt idx="3">
                    <c:v>2.2000000000000001E-3</c:v>
                  </c:pt>
                  <c:pt idx="4">
                    <c:v>1.4E-3</c:v>
                  </c:pt>
                  <c:pt idx="5">
                    <c:v>6.1000000000000004E-3</c:v>
                  </c:pt>
                  <c:pt idx="6">
                    <c:v>1.0999999999999999E-2</c:v>
                  </c:pt>
                  <c:pt idx="7">
                    <c:v>1.2E-2</c:v>
                  </c:pt>
                  <c:pt idx="8">
                    <c:v>8.9999999999999998E-4</c:v>
                  </c:pt>
                  <c:pt idx="9">
                    <c:v>2.3E-3</c:v>
                  </c:pt>
                  <c:pt idx="10">
                    <c:v>1.2999999999999999E-3</c:v>
                  </c:pt>
                  <c:pt idx="11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1.1999999999999999E-3</c:v>
                  </c:pt>
                  <c:pt idx="1">
                    <c:v>3.0000000000000001E-3</c:v>
                  </c:pt>
                  <c:pt idx="2">
                    <c:v>0</c:v>
                  </c:pt>
                  <c:pt idx="3">
                    <c:v>2.2000000000000001E-3</c:v>
                  </c:pt>
                  <c:pt idx="4">
                    <c:v>1.4E-3</c:v>
                  </c:pt>
                  <c:pt idx="5">
                    <c:v>6.1000000000000004E-3</c:v>
                  </c:pt>
                  <c:pt idx="6">
                    <c:v>1.0999999999999999E-2</c:v>
                  </c:pt>
                  <c:pt idx="7">
                    <c:v>1.2E-2</c:v>
                  </c:pt>
                  <c:pt idx="8">
                    <c:v>8.9999999999999998E-4</c:v>
                  </c:pt>
                  <c:pt idx="9">
                    <c:v>2.3E-3</c:v>
                  </c:pt>
                  <c:pt idx="10">
                    <c:v>1.2999999999999999E-3</c:v>
                  </c:pt>
                  <c:pt idx="11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-1.5</c:v>
                </c:pt>
                <c:pt idx="1">
                  <c:v>-1</c:v>
                </c:pt>
                <c:pt idx="2">
                  <c:v>0</c:v>
                </c:pt>
                <c:pt idx="3">
                  <c:v>461.5</c:v>
                </c:pt>
                <c:pt idx="4">
                  <c:v>462</c:v>
                </c:pt>
                <c:pt idx="5">
                  <c:v>664.5</c:v>
                </c:pt>
                <c:pt idx="6">
                  <c:v>665</c:v>
                </c:pt>
                <c:pt idx="7">
                  <c:v>3300.5</c:v>
                </c:pt>
                <c:pt idx="8">
                  <c:v>4240.5</c:v>
                </c:pt>
                <c:pt idx="9">
                  <c:v>4240.5</c:v>
                </c:pt>
                <c:pt idx="10">
                  <c:v>4240.5</c:v>
                </c:pt>
                <c:pt idx="11">
                  <c:v>4240.5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6CB-4D09-8CE1-DE7A21560AA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1.1999999999999999E-3</c:v>
                  </c:pt>
                  <c:pt idx="1">
                    <c:v>3.0000000000000001E-3</c:v>
                  </c:pt>
                  <c:pt idx="2">
                    <c:v>0</c:v>
                  </c:pt>
                  <c:pt idx="3">
                    <c:v>2.2000000000000001E-3</c:v>
                  </c:pt>
                  <c:pt idx="4">
                    <c:v>1.4E-3</c:v>
                  </c:pt>
                  <c:pt idx="5">
                    <c:v>6.1000000000000004E-3</c:v>
                  </c:pt>
                  <c:pt idx="6">
                    <c:v>1.0999999999999999E-2</c:v>
                  </c:pt>
                  <c:pt idx="7">
                    <c:v>1.2E-2</c:v>
                  </c:pt>
                  <c:pt idx="8">
                    <c:v>8.9999999999999998E-4</c:v>
                  </c:pt>
                  <c:pt idx="9">
                    <c:v>2.3E-3</c:v>
                  </c:pt>
                  <c:pt idx="10">
                    <c:v>1.2999999999999999E-3</c:v>
                  </c:pt>
                  <c:pt idx="11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1.1999999999999999E-3</c:v>
                  </c:pt>
                  <c:pt idx="1">
                    <c:v>3.0000000000000001E-3</c:v>
                  </c:pt>
                  <c:pt idx="2">
                    <c:v>0</c:v>
                  </c:pt>
                  <c:pt idx="3">
                    <c:v>2.2000000000000001E-3</c:v>
                  </c:pt>
                  <c:pt idx="4">
                    <c:v>1.4E-3</c:v>
                  </c:pt>
                  <c:pt idx="5">
                    <c:v>6.1000000000000004E-3</c:v>
                  </c:pt>
                  <c:pt idx="6">
                    <c:v>1.0999999999999999E-2</c:v>
                  </c:pt>
                  <c:pt idx="7">
                    <c:v>1.2E-2</c:v>
                  </c:pt>
                  <c:pt idx="8">
                    <c:v>8.9999999999999998E-4</c:v>
                  </c:pt>
                  <c:pt idx="9">
                    <c:v>2.3E-3</c:v>
                  </c:pt>
                  <c:pt idx="10">
                    <c:v>1.2999999999999999E-3</c:v>
                  </c:pt>
                  <c:pt idx="11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-1.5</c:v>
                </c:pt>
                <c:pt idx="1">
                  <c:v>-1</c:v>
                </c:pt>
                <c:pt idx="2">
                  <c:v>0</c:v>
                </c:pt>
                <c:pt idx="3">
                  <c:v>461.5</c:v>
                </c:pt>
                <c:pt idx="4">
                  <c:v>462</c:v>
                </c:pt>
                <c:pt idx="5">
                  <c:v>664.5</c:v>
                </c:pt>
                <c:pt idx="6">
                  <c:v>665</c:v>
                </c:pt>
                <c:pt idx="7">
                  <c:v>3300.5</c:v>
                </c:pt>
                <c:pt idx="8">
                  <c:v>4240.5</c:v>
                </c:pt>
                <c:pt idx="9">
                  <c:v>4240.5</c:v>
                </c:pt>
                <c:pt idx="10">
                  <c:v>4240.5</c:v>
                </c:pt>
                <c:pt idx="11">
                  <c:v>4240.5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6CB-4D09-8CE1-DE7A21560AA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1.1999999999999999E-3</c:v>
                  </c:pt>
                  <c:pt idx="1">
                    <c:v>3.0000000000000001E-3</c:v>
                  </c:pt>
                  <c:pt idx="2">
                    <c:v>0</c:v>
                  </c:pt>
                  <c:pt idx="3">
                    <c:v>2.2000000000000001E-3</c:v>
                  </c:pt>
                  <c:pt idx="4">
                    <c:v>1.4E-3</c:v>
                  </c:pt>
                  <c:pt idx="5">
                    <c:v>6.1000000000000004E-3</c:v>
                  </c:pt>
                  <c:pt idx="6">
                    <c:v>1.0999999999999999E-2</c:v>
                  </c:pt>
                  <c:pt idx="7">
                    <c:v>1.2E-2</c:v>
                  </c:pt>
                  <c:pt idx="8">
                    <c:v>8.9999999999999998E-4</c:v>
                  </c:pt>
                  <c:pt idx="9">
                    <c:v>2.3E-3</c:v>
                  </c:pt>
                  <c:pt idx="10">
                    <c:v>1.2999999999999999E-3</c:v>
                  </c:pt>
                  <c:pt idx="11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1.1999999999999999E-3</c:v>
                  </c:pt>
                  <c:pt idx="1">
                    <c:v>3.0000000000000001E-3</c:v>
                  </c:pt>
                  <c:pt idx="2">
                    <c:v>0</c:v>
                  </c:pt>
                  <c:pt idx="3">
                    <c:v>2.2000000000000001E-3</c:v>
                  </c:pt>
                  <c:pt idx="4">
                    <c:v>1.4E-3</c:v>
                  </c:pt>
                  <c:pt idx="5">
                    <c:v>6.1000000000000004E-3</c:v>
                  </c:pt>
                  <c:pt idx="6">
                    <c:v>1.0999999999999999E-2</c:v>
                  </c:pt>
                  <c:pt idx="7">
                    <c:v>1.2E-2</c:v>
                  </c:pt>
                  <c:pt idx="8">
                    <c:v>8.9999999999999998E-4</c:v>
                  </c:pt>
                  <c:pt idx="9">
                    <c:v>2.3E-3</c:v>
                  </c:pt>
                  <c:pt idx="10">
                    <c:v>1.2999999999999999E-3</c:v>
                  </c:pt>
                  <c:pt idx="11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-1.5</c:v>
                </c:pt>
                <c:pt idx="1">
                  <c:v>-1</c:v>
                </c:pt>
                <c:pt idx="2">
                  <c:v>0</c:v>
                </c:pt>
                <c:pt idx="3">
                  <c:v>461.5</c:v>
                </c:pt>
                <c:pt idx="4">
                  <c:v>462</c:v>
                </c:pt>
                <c:pt idx="5">
                  <c:v>664.5</c:v>
                </c:pt>
                <c:pt idx="6">
                  <c:v>665</c:v>
                </c:pt>
                <c:pt idx="7">
                  <c:v>3300.5</c:v>
                </c:pt>
                <c:pt idx="8">
                  <c:v>4240.5</c:v>
                </c:pt>
                <c:pt idx="9">
                  <c:v>4240.5</c:v>
                </c:pt>
                <c:pt idx="10">
                  <c:v>4240.5</c:v>
                </c:pt>
                <c:pt idx="11">
                  <c:v>4240.5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6CB-4D09-8CE1-DE7A21560AA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1.1999999999999999E-3</c:v>
                  </c:pt>
                  <c:pt idx="1">
                    <c:v>3.0000000000000001E-3</c:v>
                  </c:pt>
                  <c:pt idx="2">
                    <c:v>0</c:v>
                  </c:pt>
                  <c:pt idx="3">
                    <c:v>2.2000000000000001E-3</c:v>
                  </c:pt>
                  <c:pt idx="4">
                    <c:v>1.4E-3</c:v>
                  </c:pt>
                  <c:pt idx="5">
                    <c:v>6.1000000000000004E-3</c:v>
                  </c:pt>
                  <c:pt idx="6">
                    <c:v>1.0999999999999999E-2</c:v>
                  </c:pt>
                  <c:pt idx="7">
                    <c:v>1.2E-2</c:v>
                  </c:pt>
                  <c:pt idx="8">
                    <c:v>8.9999999999999998E-4</c:v>
                  </c:pt>
                  <c:pt idx="9">
                    <c:v>2.3E-3</c:v>
                  </c:pt>
                  <c:pt idx="10">
                    <c:v>1.2999999999999999E-3</c:v>
                  </c:pt>
                  <c:pt idx="11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1.1999999999999999E-3</c:v>
                  </c:pt>
                  <c:pt idx="1">
                    <c:v>3.0000000000000001E-3</c:v>
                  </c:pt>
                  <c:pt idx="2">
                    <c:v>0</c:v>
                  </c:pt>
                  <c:pt idx="3">
                    <c:v>2.2000000000000001E-3</c:v>
                  </c:pt>
                  <c:pt idx="4">
                    <c:v>1.4E-3</c:v>
                  </c:pt>
                  <c:pt idx="5">
                    <c:v>6.1000000000000004E-3</c:v>
                  </c:pt>
                  <c:pt idx="6">
                    <c:v>1.0999999999999999E-2</c:v>
                  </c:pt>
                  <c:pt idx="7">
                    <c:v>1.2E-2</c:v>
                  </c:pt>
                  <c:pt idx="8">
                    <c:v>8.9999999999999998E-4</c:v>
                  </c:pt>
                  <c:pt idx="9">
                    <c:v>2.3E-3</c:v>
                  </c:pt>
                  <c:pt idx="10">
                    <c:v>1.2999999999999999E-3</c:v>
                  </c:pt>
                  <c:pt idx="11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-1.5</c:v>
                </c:pt>
                <c:pt idx="1">
                  <c:v>-1</c:v>
                </c:pt>
                <c:pt idx="2">
                  <c:v>0</c:v>
                </c:pt>
                <c:pt idx="3">
                  <c:v>461.5</c:v>
                </c:pt>
                <c:pt idx="4">
                  <c:v>462</c:v>
                </c:pt>
                <c:pt idx="5">
                  <c:v>664.5</c:v>
                </c:pt>
                <c:pt idx="6">
                  <c:v>665</c:v>
                </c:pt>
                <c:pt idx="7">
                  <c:v>3300.5</c:v>
                </c:pt>
                <c:pt idx="8">
                  <c:v>4240.5</c:v>
                </c:pt>
                <c:pt idx="9">
                  <c:v>4240.5</c:v>
                </c:pt>
                <c:pt idx="10">
                  <c:v>4240.5</c:v>
                </c:pt>
                <c:pt idx="11">
                  <c:v>4240.5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6CB-4D09-8CE1-DE7A21560AA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-1.5</c:v>
                </c:pt>
                <c:pt idx="1">
                  <c:v>-1</c:v>
                </c:pt>
                <c:pt idx="2">
                  <c:v>0</c:v>
                </c:pt>
                <c:pt idx="3">
                  <c:v>461.5</c:v>
                </c:pt>
                <c:pt idx="4">
                  <c:v>462</c:v>
                </c:pt>
                <c:pt idx="5">
                  <c:v>664.5</c:v>
                </c:pt>
                <c:pt idx="6">
                  <c:v>665</c:v>
                </c:pt>
                <c:pt idx="7">
                  <c:v>3300.5</c:v>
                </c:pt>
                <c:pt idx="8">
                  <c:v>4240.5</c:v>
                </c:pt>
                <c:pt idx="9">
                  <c:v>4240.5</c:v>
                </c:pt>
                <c:pt idx="10">
                  <c:v>4240.5</c:v>
                </c:pt>
                <c:pt idx="11">
                  <c:v>4240.5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8.5782920699226679E-3</c:v>
                </c:pt>
                <c:pt idx="1">
                  <c:v>8.5743581831697786E-3</c:v>
                </c:pt>
                <c:pt idx="2">
                  <c:v>8.5664904096640019E-3</c:v>
                </c:pt>
                <c:pt idx="3">
                  <c:v>4.9355129367477223E-3</c:v>
                </c:pt>
                <c:pt idx="4">
                  <c:v>4.9315790499948331E-3</c:v>
                </c:pt>
                <c:pt idx="5">
                  <c:v>3.3383549150749056E-3</c:v>
                </c:pt>
                <c:pt idx="6">
                  <c:v>3.3344210283220172E-3</c:v>
                </c:pt>
                <c:pt idx="7">
                  <c:v>-1.7401096046154377E-2</c:v>
                </c:pt>
                <c:pt idx="8">
                  <c:v>-2.4796803141585153E-2</c:v>
                </c:pt>
                <c:pt idx="9">
                  <c:v>-2.4796803141585153E-2</c:v>
                </c:pt>
                <c:pt idx="10">
                  <c:v>-2.4796803141585153E-2</c:v>
                </c:pt>
                <c:pt idx="11">
                  <c:v>-2.4796803141585153E-2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6CB-4D09-8CE1-DE7A21560AA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-1.5</c:v>
                </c:pt>
                <c:pt idx="1">
                  <c:v>-1</c:v>
                </c:pt>
                <c:pt idx="2">
                  <c:v>0</c:v>
                </c:pt>
                <c:pt idx="3">
                  <c:v>461.5</c:v>
                </c:pt>
                <c:pt idx="4">
                  <c:v>462</c:v>
                </c:pt>
                <c:pt idx="5">
                  <c:v>664.5</c:v>
                </c:pt>
                <c:pt idx="6">
                  <c:v>665</c:v>
                </c:pt>
                <c:pt idx="7">
                  <c:v>3300.5</c:v>
                </c:pt>
                <c:pt idx="8">
                  <c:v>4240.5</c:v>
                </c:pt>
                <c:pt idx="9">
                  <c:v>4240.5</c:v>
                </c:pt>
                <c:pt idx="10">
                  <c:v>4240.5</c:v>
                </c:pt>
                <c:pt idx="11">
                  <c:v>4240.5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6CB-4D09-8CE1-DE7A21560A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3005496"/>
        <c:axId val="1"/>
      </c:scatterChart>
      <c:valAx>
        <c:axId val="783005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30054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451127819548873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3A27320-D04D-A651-A2E7-667591306F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42</v>
      </c>
    </row>
    <row r="2" spans="1:7">
      <c r="A2" t="s">
        <v>23</v>
      </c>
      <c r="B2" t="s">
        <v>43</v>
      </c>
      <c r="C2" s="3"/>
      <c r="D2" s="3"/>
    </row>
    <row r="3" spans="1:7" ht="13.5" thickBot="1"/>
    <row r="4" spans="1:7" ht="14.25" thickTop="1" thickBot="1">
      <c r="A4" s="5" t="s">
        <v>0</v>
      </c>
      <c r="C4" s="28" t="s">
        <v>40</v>
      </c>
      <c r="D4" s="29" t="s">
        <v>40</v>
      </c>
    </row>
    <row r="6" spans="1:7">
      <c r="A6" s="5" t="s">
        <v>1</v>
      </c>
    </row>
    <row r="7" spans="1:7">
      <c r="A7" t="s">
        <v>2</v>
      </c>
      <c r="C7" s="36">
        <v>50561.921300000002</v>
      </c>
      <c r="D7" s="30" t="s">
        <v>41</v>
      </c>
    </row>
    <row r="8" spans="1:7">
      <c r="A8" t="s">
        <v>3</v>
      </c>
      <c r="C8" s="36">
        <v>1.4632361</v>
      </c>
      <c r="D8" s="30" t="s">
        <v>41</v>
      </c>
    </row>
    <row r="9" spans="1:7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>
      <c r="A10" s="10"/>
      <c r="B10" s="10"/>
      <c r="C10" s="4" t="s">
        <v>19</v>
      </c>
      <c r="D10" s="4" t="s">
        <v>20</v>
      </c>
      <c r="E10" s="10"/>
    </row>
    <row r="11" spans="1:7">
      <c r="A11" s="10" t="s">
        <v>15</v>
      </c>
      <c r="B11" s="10"/>
      <c r="C11" s="22">
        <f ca="1">INTERCEPT(INDIRECT($G$11):G992,INDIRECT($F$11):F992)</f>
        <v>8.5664904096640019E-3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>
      <c r="A12" s="10" t="s">
        <v>16</v>
      </c>
      <c r="B12" s="10"/>
      <c r="C12" s="22">
        <f ca="1">SLOPE(INDIRECT($G$11):G992,INDIRECT($F$11):F992)</f>
        <v>-7.8677735057774206E-6</v>
      </c>
      <c r="D12" s="3"/>
      <c r="E12" s="10"/>
    </row>
    <row r="13" spans="1:7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>
      <c r="A14" s="10"/>
      <c r="B14" s="10"/>
      <c r="C14" s="10"/>
      <c r="D14" s="14" t="s">
        <v>32</v>
      </c>
      <c r="E14" s="15">
        <f ca="1">NOW()+15018.5+$C$9/24</f>
        <v>60331.812017129625</v>
      </c>
    </row>
    <row r="15" spans="1:7">
      <c r="A15" s="12" t="s">
        <v>17</v>
      </c>
      <c r="B15" s="10"/>
      <c r="C15" s="13">
        <f ca="1">(C7+C11)+(C8+C12)*INT(MAX(F21:F3533))</f>
        <v>56766.017571130746</v>
      </c>
      <c r="D15" s="14" t="s">
        <v>38</v>
      </c>
      <c r="E15" s="15">
        <f ca="1">ROUND(2*(E14-$C$7)/$C$8,0)/2+E13</f>
        <v>6678</v>
      </c>
    </row>
    <row r="16" spans="1:7">
      <c r="A16" s="16" t="s">
        <v>4</v>
      </c>
      <c r="B16" s="10"/>
      <c r="C16" s="17">
        <f ca="1">+C8+C12</f>
        <v>1.4632282322264942</v>
      </c>
      <c r="D16" s="14" t="s">
        <v>39</v>
      </c>
      <c r="E16" s="24">
        <f ca="1">ROUND(2*(E14-$C$15)/$C$16,0)/2+E13</f>
        <v>2438</v>
      </c>
    </row>
    <row r="17" spans="1:18" ht="13.5" thickBot="1">
      <c r="A17" s="14" t="s">
        <v>29</v>
      </c>
      <c r="B17" s="10"/>
      <c r="C17" s="10">
        <f>COUNT(C21:C2191)</f>
        <v>12</v>
      </c>
      <c r="D17" s="14" t="s">
        <v>33</v>
      </c>
      <c r="E17" s="18">
        <f ca="1">+$C$15+$C$16*E16-15018.5-$C$9/24</f>
        <v>45315.263834632271</v>
      </c>
    </row>
    <row r="18" spans="1:18" ht="14.25" thickTop="1" thickBot="1">
      <c r="A18" s="16" t="s">
        <v>5</v>
      </c>
      <c r="B18" s="10"/>
      <c r="C18" s="19">
        <f ca="1">+C15</f>
        <v>56766.017571130746</v>
      </c>
      <c r="D18" s="20">
        <f ca="1">+C16</f>
        <v>1.4632282322264942</v>
      </c>
      <c r="E18" s="21" t="s">
        <v>34</v>
      </c>
    </row>
    <row r="19" spans="1:18" ht="13.5" thickTop="1">
      <c r="A19" s="25" t="s">
        <v>35</v>
      </c>
      <c r="E19" s="26">
        <v>21</v>
      </c>
    </row>
    <row r="20" spans="1:18" ht="13.5" thickBot="1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41</v>
      </c>
      <c r="I20" s="7" t="s">
        <v>28</v>
      </c>
      <c r="J20" s="7" t="s">
        <v>49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8">
      <c r="A21" s="31" t="s">
        <v>44</v>
      </c>
      <c r="B21" s="32" t="s">
        <v>45</v>
      </c>
      <c r="C21" s="31">
        <v>50559.753499999999</v>
      </c>
      <c r="D21" s="31">
        <v>1.1999999999999999E-3</v>
      </c>
      <c r="E21">
        <f t="shared" ref="E21:E32" si="0">+(C21-C$7)/C$8</f>
        <v>-1.4815107418433011</v>
      </c>
      <c r="F21">
        <f t="shared" ref="F21:F32" si="1">ROUND(2*E21,0)/2</f>
        <v>-1.5</v>
      </c>
      <c r="G21">
        <f t="shared" ref="G21:G32" si="2">+C21-(C$7+F21*C$8)</f>
        <v>2.7054149999457877E-2</v>
      </c>
      <c r="I21">
        <f>+G21</f>
        <v>2.7054149999457877E-2</v>
      </c>
      <c r="O21">
        <f t="shared" ref="O21:O32" ca="1" si="3">+C$11+C$12*$F21</f>
        <v>8.5782920699226679E-3</v>
      </c>
      <c r="Q21" s="2">
        <f t="shared" ref="Q21:Q32" si="4">+C21-15018.5</f>
        <v>35541.253499999999</v>
      </c>
    </row>
    <row r="22" spans="1:18">
      <c r="A22" s="31" t="s">
        <v>44</v>
      </c>
      <c r="B22" s="32" t="s">
        <v>46</v>
      </c>
      <c r="C22" s="31">
        <v>50560.458899999998</v>
      </c>
      <c r="D22" s="31">
        <v>3.0000000000000001E-3</v>
      </c>
      <c r="E22">
        <f t="shared" si="0"/>
        <v>-0.99942859529229855</v>
      </c>
      <c r="F22">
        <f t="shared" si="1"/>
        <v>-1</v>
      </c>
      <c r="G22">
        <f t="shared" si="2"/>
        <v>8.3609999273903668E-4</v>
      </c>
      <c r="I22">
        <f>+G22</f>
        <v>8.3609999273903668E-4</v>
      </c>
      <c r="O22">
        <f t="shared" ca="1" si="3"/>
        <v>8.5743581831697786E-3</v>
      </c>
      <c r="Q22" s="2">
        <f t="shared" si="4"/>
        <v>35541.958899999998</v>
      </c>
    </row>
    <row r="23" spans="1:18">
      <c r="A23" t="s">
        <v>41</v>
      </c>
      <c r="C23" s="8">
        <v>50561.921300000002</v>
      </c>
      <c r="D23" s="8" t="s">
        <v>13</v>
      </c>
      <c r="E23">
        <f t="shared" si="0"/>
        <v>0</v>
      </c>
      <c r="F23">
        <f t="shared" si="1"/>
        <v>0</v>
      </c>
      <c r="G23">
        <f t="shared" si="2"/>
        <v>0</v>
      </c>
      <c r="H23">
        <f>+G23</f>
        <v>0</v>
      </c>
      <c r="O23">
        <f t="shared" ca="1" si="3"/>
        <v>8.5664904096640019E-3</v>
      </c>
      <c r="Q23" s="2">
        <f t="shared" si="4"/>
        <v>35543.421300000002</v>
      </c>
    </row>
    <row r="24" spans="1:18">
      <c r="A24" s="31" t="s">
        <v>44</v>
      </c>
      <c r="B24" s="32" t="s">
        <v>45</v>
      </c>
      <c r="C24" s="31">
        <v>51237.213300000003</v>
      </c>
      <c r="D24" s="31">
        <v>2.2000000000000001E-3</v>
      </c>
      <c r="E24">
        <f t="shared" si="0"/>
        <v>461.50583627618352</v>
      </c>
      <c r="F24">
        <f t="shared" si="1"/>
        <v>461.5</v>
      </c>
      <c r="G24">
        <f t="shared" si="2"/>
        <v>8.5398500013980083E-3</v>
      </c>
      <c r="I24">
        <f t="shared" ref="I24:I32" si="5">+G24</f>
        <v>8.5398500013980083E-3</v>
      </c>
      <c r="O24">
        <f t="shared" ca="1" si="3"/>
        <v>4.9355129367477223E-3</v>
      </c>
      <c r="Q24" s="2">
        <f t="shared" si="4"/>
        <v>36218.713300000003</v>
      </c>
    </row>
    <row r="25" spans="1:18">
      <c r="A25" s="31" t="s">
        <v>44</v>
      </c>
      <c r="B25" s="32" t="s">
        <v>46</v>
      </c>
      <c r="C25" s="31">
        <v>51237.945299999999</v>
      </c>
      <c r="D25" s="31">
        <v>1.4E-3</v>
      </c>
      <c r="E25">
        <f t="shared" si="0"/>
        <v>462.00609730719299</v>
      </c>
      <c r="F25">
        <f t="shared" si="1"/>
        <v>462</v>
      </c>
      <c r="G25">
        <f t="shared" si="2"/>
        <v>8.9217999993707053E-3</v>
      </c>
      <c r="I25">
        <f t="shared" si="5"/>
        <v>8.9217999993707053E-3</v>
      </c>
      <c r="O25">
        <f t="shared" ca="1" si="3"/>
        <v>4.9315790499948331E-3</v>
      </c>
      <c r="Q25" s="2">
        <f t="shared" si="4"/>
        <v>36219.445299999999</v>
      </c>
    </row>
    <row r="26" spans="1:18">
      <c r="A26" s="31" t="s">
        <v>44</v>
      </c>
      <c r="B26" s="32" t="s">
        <v>45</v>
      </c>
      <c r="C26" s="31">
        <v>51534.2477</v>
      </c>
      <c r="D26" s="31">
        <v>6.1000000000000004E-3</v>
      </c>
      <c r="E26">
        <f t="shared" si="0"/>
        <v>664.50410839371591</v>
      </c>
      <c r="F26">
        <f t="shared" si="1"/>
        <v>664.5</v>
      </c>
      <c r="G26">
        <f t="shared" si="2"/>
        <v>6.0115499945823103E-3</v>
      </c>
      <c r="I26">
        <f t="shared" si="5"/>
        <v>6.0115499945823103E-3</v>
      </c>
      <c r="O26">
        <f t="shared" ca="1" si="3"/>
        <v>3.3383549150749056E-3</v>
      </c>
      <c r="Q26" s="2">
        <f t="shared" si="4"/>
        <v>36515.7477</v>
      </c>
    </row>
    <row r="27" spans="1:18">
      <c r="A27" s="31" t="s">
        <v>44</v>
      </c>
      <c r="B27" s="32" t="s">
        <v>46</v>
      </c>
      <c r="C27" s="31">
        <v>51534.968000000001</v>
      </c>
      <c r="D27" s="31">
        <v>1.0999999999999999E-2</v>
      </c>
      <c r="E27">
        <f t="shared" si="0"/>
        <v>664.99637344923281</v>
      </c>
      <c r="F27">
        <f t="shared" si="1"/>
        <v>665</v>
      </c>
      <c r="G27">
        <f t="shared" si="2"/>
        <v>-5.3065000029164366E-3</v>
      </c>
      <c r="I27">
        <f t="shared" si="5"/>
        <v>-5.3065000029164366E-3</v>
      </c>
      <c r="O27">
        <f t="shared" ca="1" si="3"/>
        <v>3.3344210283220172E-3</v>
      </c>
      <c r="Q27" s="2">
        <f t="shared" si="4"/>
        <v>36516.468000000001</v>
      </c>
    </row>
    <row r="28" spans="1:18">
      <c r="A28" s="31" t="s">
        <v>47</v>
      </c>
      <c r="B28" s="32" t="s">
        <v>45</v>
      </c>
      <c r="C28" s="31">
        <v>55391.296999999999</v>
      </c>
      <c r="D28" s="31">
        <v>1.2E-2</v>
      </c>
      <c r="E28">
        <f t="shared" si="0"/>
        <v>3300.4760475770086</v>
      </c>
      <c r="F28">
        <f t="shared" si="1"/>
        <v>3300.5</v>
      </c>
      <c r="G28">
        <f t="shared" si="2"/>
        <v>-3.5048050005570985E-2</v>
      </c>
      <c r="I28">
        <f t="shared" si="5"/>
        <v>-3.5048050005570985E-2</v>
      </c>
      <c r="O28">
        <f t="shared" ca="1" si="3"/>
        <v>-1.7401096046154377E-2</v>
      </c>
      <c r="Q28" s="2">
        <f t="shared" si="4"/>
        <v>40372.796999999999</v>
      </c>
    </row>
    <row r="29" spans="1:18">
      <c r="A29" s="33" t="s">
        <v>48</v>
      </c>
      <c r="B29" s="34" t="s">
        <v>45</v>
      </c>
      <c r="C29" s="35">
        <v>56766.749459999999</v>
      </c>
      <c r="D29" s="33">
        <v>8.9999999999999998E-4</v>
      </c>
      <c r="E29">
        <f t="shared" si="0"/>
        <v>4240.4832412212882</v>
      </c>
      <c r="F29">
        <f t="shared" si="1"/>
        <v>4240.5</v>
      </c>
      <c r="G29">
        <f t="shared" si="2"/>
        <v>-2.4522050000086892E-2</v>
      </c>
      <c r="I29">
        <f t="shared" si="5"/>
        <v>-2.4522050000086892E-2</v>
      </c>
      <c r="O29">
        <f t="shared" ca="1" si="3"/>
        <v>-2.4796803141585153E-2</v>
      </c>
      <c r="Q29" s="2">
        <f t="shared" si="4"/>
        <v>41748.249459999999</v>
      </c>
    </row>
    <row r="30" spans="1:18">
      <c r="A30" s="33" t="s">
        <v>48</v>
      </c>
      <c r="B30" s="34" t="s">
        <v>45</v>
      </c>
      <c r="C30" s="35">
        <v>56766.749640000002</v>
      </c>
      <c r="D30" s="33">
        <v>2.3E-3</v>
      </c>
      <c r="E30">
        <f t="shared" si="0"/>
        <v>4240.4833642362973</v>
      </c>
      <c r="F30">
        <f t="shared" si="1"/>
        <v>4240.5</v>
      </c>
      <c r="G30">
        <f t="shared" si="2"/>
        <v>-2.4342049997358117E-2</v>
      </c>
      <c r="I30">
        <f t="shared" si="5"/>
        <v>-2.4342049997358117E-2</v>
      </c>
      <c r="O30">
        <f t="shared" ca="1" si="3"/>
        <v>-2.4796803141585153E-2</v>
      </c>
      <c r="Q30" s="2">
        <f t="shared" si="4"/>
        <v>41748.249640000002</v>
      </c>
    </row>
    <row r="31" spans="1:18">
      <c r="A31" s="33" t="s">
        <v>48</v>
      </c>
      <c r="B31" s="34" t="s">
        <v>45</v>
      </c>
      <c r="C31" s="35">
        <v>56766.752619999999</v>
      </c>
      <c r="D31" s="33">
        <v>1.2999999999999999E-3</v>
      </c>
      <c r="E31">
        <f t="shared" si="0"/>
        <v>4240.4854008180891</v>
      </c>
      <c r="F31">
        <f t="shared" si="1"/>
        <v>4240.5</v>
      </c>
      <c r="G31">
        <f t="shared" si="2"/>
        <v>-2.1362049999879673E-2</v>
      </c>
      <c r="I31">
        <f t="shared" si="5"/>
        <v>-2.1362049999879673E-2</v>
      </c>
      <c r="O31">
        <f t="shared" ca="1" si="3"/>
        <v>-2.4796803141585153E-2</v>
      </c>
      <c r="Q31" s="2">
        <f t="shared" si="4"/>
        <v>41748.252619999999</v>
      </c>
    </row>
    <row r="32" spans="1:18">
      <c r="A32" s="33" t="s">
        <v>48</v>
      </c>
      <c r="B32" s="34" t="s">
        <v>45</v>
      </c>
      <c r="C32" s="35">
        <v>56766.758869999998</v>
      </c>
      <c r="D32" s="33">
        <v>1.6999999999999999E-3</v>
      </c>
      <c r="E32">
        <f t="shared" si="0"/>
        <v>4240.489672172519</v>
      </c>
      <c r="F32">
        <f t="shared" si="1"/>
        <v>4240.5</v>
      </c>
      <c r="G32">
        <f t="shared" si="2"/>
        <v>-1.5112050001334865E-2</v>
      </c>
      <c r="I32">
        <f t="shared" si="5"/>
        <v>-1.5112050001334865E-2</v>
      </c>
      <c r="O32">
        <f t="shared" ca="1" si="3"/>
        <v>-2.4796803141585153E-2</v>
      </c>
      <c r="Q32" s="2">
        <f t="shared" si="4"/>
        <v>41748.258869999998</v>
      </c>
    </row>
    <row r="33" spans="3:17">
      <c r="C33" s="8"/>
      <c r="D33" s="8"/>
      <c r="Q33" s="2"/>
    </row>
    <row r="34" spans="3:17">
      <c r="C34" s="8"/>
      <c r="D34" s="8"/>
    </row>
    <row r="35" spans="3:17">
      <c r="C35" s="8"/>
      <c r="D35" s="8"/>
    </row>
    <row r="36" spans="3:17">
      <c r="C36" s="8"/>
      <c r="D36" s="8"/>
    </row>
    <row r="37" spans="3:17">
      <c r="C37" s="8"/>
      <c r="D37" s="8"/>
    </row>
    <row r="38" spans="3:17">
      <c r="C38" s="8"/>
      <c r="D38" s="8"/>
    </row>
    <row r="39" spans="3:17">
      <c r="C39" s="8"/>
      <c r="D39" s="8"/>
    </row>
    <row r="40" spans="3:17">
      <c r="C40" s="8"/>
      <c r="D40" s="8"/>
    </row>
    <row r="41" spans="3:17">
      <c r="C41" s="8"/>
      <c r="D41" s="8"/>
    </row>
    <row r="42" spans="3:17">
      <c r="C42" s="8"/>
      <c r="D42" s="8"/>
    </row>
    <row r="43" spans="3:17">
      <c r="C43" s="8"/>
      <c r="D43" s="8"/>
    </row>
    <row r="44" spans="3:17">
      <c r="C44" s="8"/>
      <c r="D44" s="8"/>
    </row>
    <row r="45" spans="3:17">
      <c r="C45" s="8"/>
      <c r="D45" s="8"/>
    </row>
    <row r="46" spans="3:17">
      <c r="C46" s="8"/>
      <c r="D46" s="8"/>
    </row>
    <row r="47" spans="3:17">
      <c r="C47" s="8"/>
      <c r="D47" s="8"/>
    </row>
    <row r="48" spans="3:17">
      <c r="C48" s="8"/>
      <c r="D48" s="8"/>
    </row>
    <row r="49" spans="3:4">
      <c r="C49" s="8"/>
      <c r="D49" s="8"/>
    </row>
    <row r="50" spans="3:4">
      <c r="C50" s="8"/>
      <c r="D50" s="8"/>
    </row>
    <row r="51" spans="3:4">
      <c r="C51" s="8"/>
      <c r="D51" s="8"/>
    </row>
    <row r="52" spans="3:4">
      <c r="C52" s="8"/>
      <c r="D52" s="8"/>
    </row>
    <row r="53" spans="3:4">
      <c r="C53" s="8"/>
      <c r="D53" s="8"/>
    </row>
    <row r="54" spans="3:4">
      <c r="C54" s="8"/>
      <c r="D54" s="8"/>
    </row>
    <row r="55" spans="3:4">
      <c r="C55" s="8"/>
      <c r="D55" s="8"/>
    </row>
    <row r="56" spans="3:4">
      <c r="C56" s="8"/>
      <c r="D56" s="8"/>
    </row>
    <row r="57" spans="3:4">
      <c r="C57" s="8"/>
      <c r="D57" s="8"/>
    </row>
    <row r="58" spans="3:4">
      <c r="C58" s="8"/>
      <c r="D58" s="8"/>
    </row>
    <row r="59" spans="3:4">
      <c r="C59" s="8"/>
      <c r="D59" s="8"/>
    </row>
    <row r="60" spans="3:4">
      <c r="C60" s="8"/>
      <c r="D60" s="8"/>
    </row>
    <row r="61" spans="3:4">
      <c r="C61" s="8"/>
      <c r="D61" s="8"/>
    </row>
    <row r="62" spans="3:4">
      <c r="C62" s="8"/>
      <c r="D62" s="8"/>
    </row>
    <row r="63" spans="3:4">
      <c r="C63" s="8"/>
      <c r="D63" s="8"/>
    </row>
    <row r="64" spans="3:4">
      <c r="C64" s="8"/>
      <c r="D64" s="8"/>
    </row>
    <row r="65" spans="3:4">
      <c r="C65" s="8"/>
      <c r="D65" s="8"/>
    </row>
    <row r="66" spans="3:4">
      <c r="C66" s="8"/>
      <c r="D66" s="8"/>
    </row>
    <row r="67" spans="3:4">
      <c r="C67" s="8"/>
      <c r="D67" s="8"/>
    </row>
    <row r="68" spans="3:4">
      <c r="C68" s="8"/>
      <c r="D68" s="8"/>
    </row>
    <row r="69" spans="3:4">
      <c r="C69" s="8"/>
      <c r="D69" s="8"/>
    </row>
    <row r="70" spans="3:4">
      <c r="C70" s="8"/>
      <c r="D70" s="8"/>
    </row>
    <row r="71" spans="3:4">
      <c r="C71" s="8"/>
      <c r="D71" s="8"/>
    </row>
    <row r="72" spans="3:4">
      <c r="C72" s="8"/>
      <c r="D72" s="8"/>
    </row>
    <row r="73" spans="3:4">
      <c r="C73" s="8"/>
      <c r="D73" s="8"/>
    </row>
    <row r="74" spans="3:4">
      <c r="C74" s="8"/>
      <c r="D74" s="8"/>
    </row>
    <row r="75" spans="3:4">
      <c r="C75" s="8"/>
      <c r="D75" s="8"/>
    </row>
    <row r="76" spans="3:4">
      <c r="C76" s="8"/>
      <c r="D76" s="8"/>
    </row>
    <row r="77" spans="3:4">
      <c r="C77" s="8"/>
      <c r="D77" s="8"/>
    </row>
    <row r="78" spans="3:4">
      <c r="C78" s="8"/>
      <c r="D78" s="8"/>
    </row>
    <row r="79" spans="3:4">
      <c r="C79" s="8"/>
      <c r="D79" s="8"/>
    </row>
    <row r="80" spans="3:4">
      <c r="C80" s="8"/>
      <c r="D80" s="8"/>
    </row>
    <row r="81" spans="3:4">
      <c r="C81" s="8"/>
      <c r="D81" s="8"/>
    </row>
    <row r="82" spans="3:4">
      <c r="C82" s="8"/>
      <c r="D82" s="8"/>
    </row>
    <row r="83" spans="3:4">
      <c r="C83" s="8"/>
      <c r="D83" s="8"/>
    </row>
    <row r="84" spans="3:4">
      <c r="C84" s="8"/>
      <c r="D84" s="8"/>
    </row>
    <row r="85" spans="3:4">
      <c r="C85" s="8"/>
      <c r="D85" s="8"/>
    </row>
    <row r="86" spans="3:4">
      <c r="C86" s="8"/>
      <c r="D86" s="8"/>
    </row>
    <row r="87" spans="3:4">
      <c r="C87" s="8"/>
      <c r="D87" s="8"/>
    </row>
    <row r="88" spans="3:4">
      <c r="C88" s="8"/>
      <c r="D88" s="8"/>
    </row>
    <row r="89" spans="3:4">
      <c r="C89" s="8"/>
      <c r="D89" s="8"/>
    </row>
    <row r="90" spans="3:4">
      <c r="C90" s="8"/>
      <c r="D90" s="8"/>
    </row>
    <row r="91" spans="3:4">
      <c r="C91" s="8"/>
      <c r="D91" s="8"/>
    </row>
    <row r="92" spans="3:4">
      <c r="C92" s="8"/>
      <c r="D92" s="8"/>
    </row>
    <row r="93" spans="3:4">
      <c r="C93" s="8"/>
      <c r="D93" s="8"/>
    </row>
    <row r="94" spans="3:4">
      <c r="C94" s="8"/>
      <c r="D94" s="8"/>
    </row>
    <row r="95" spans="3:4">
      <c r="C95" s="8"/>
      <c r="D95" s="8"/>
    </row>
    <row r="96" spans="3:4">
      <c r="C96" s="8"/>
      <c r="D96" s="8"/>
    </row>
    <row r="97" spans="3:4">
      <c r="C97" s="8"/>
      <c r="D97" s="8"/>
    </row>
    <row r="98" spans="3:4">
      <c r="C98" s="8"/>
      <c r="D98" s="8"/>
    </row>
    <row r="99" spans="3:4">
      <c r="C99" s="8"/>
      <c r="D99" s="8"/>
    </row>
    <row r="100" spans="3:4">
      <c r="C100" s="8"/>
      <c r="D100" s="8"/>
    </row>
    <row r="101" spans="3:4">
      <c r="C101" s="8"/>
      <c r="D101" s="8"/>
    </row>
    <row r="102" spans="3:4">
      <c r="C102" s="8"/>
      <c r="D102" s="8"/>
    </row>
    <row r="103" spans="3:4">
      <c r="C103" s="8"/>
      <c r="D103" s="8"/>
    </row>
    <row r="104" spans="3:4">
      <c r="C104" s="8"/>
      <c r="D104" s="8"/>
    </row>
    <row r="105" spans="3:4">
      <c r="C105" s="8"/>
      <c r="D105" s="8"/>
    </row>
    <row r="106" spans="3:4">
      <c r="C106" s="8"/>
      <c r="D106" s="8"/>
    </row>
    <row r="107" spans="3:4">
      <c r="C107" s="8"/>
      <c r="D107" s="8"/>
    </row>
    <row r="108" spans="3:4">
      <c r="C108" s="8"/>
      <c r="D108" s="8"/>
    </row>
    <row r="109" spans="3:4">
      <c r="C109" s="8"/>
      <c r="D109" s="8"/>
    </row>
    <row r="110" spans="3:4">
      <c r="C110" s="8"/>
      <c r="D110" s="8"/>
    </row>
    <row r="111" spans="3:4">
      <c r="C111" s="8"/>
      <c r="D111" s="8"/>
    </row>
    <row r="112" spans="3:4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  <row r="6936" spans="3:4">
      <c r="C6936" s="8"/>
      <c r="D6936" s="8"/>
    </row>
    <row r="6937" spans="3:4">
      <c r="C6937" s="8"/>
      <c r="D6937" s="8"/>
    </row>
    <row r="6938" spans="3:4">
      <c r="C6938" s="8"/>
      <c r="D6938" s="8"/>
    </row>
    <row r="6939" spans="3:4">
      <c r="C6939" s="8"/>
      <c r="D6939" s="8"/>
    </row>
    <row r="6940" spans="3:4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2024-01-22T06:29:18Z</dcterms:modified>
</cp:coreProperties>
</file>