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177A5FD-E2E2-492A-A357-33AD01F6C8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G11" i="1"/>
  <c r="F11" i="1"/>
  <c r="C7" i="1"/>
  <c r="E22" i="1"/>
  <c r="F22" i="1"/>
  <c r="C8" i="1"/>
  <c r="E15" i="1"/>
  <c r="C17" i="1"/>
  <c r="Q21" i="1"/>
  <c r="E24" i="1"/>
  <c r="F24" i="1"/>
  <c r="G24" i="1"/>
  <c r="I24" i="1"/>
  <c r="E23" i="1"/>
  <c r="F23" i="1"/>
  <c r="G23" i="1"/>
  <c r="I23" i="1"/>
  <c r="G21" i="1"/>
  <c r="G22" i="1"/>
  <c r="I22" i="1"/>
  <c r="E21" i="1"/>
  <c r="F21" i="1"/>
  <c r="H21" i="1"/>
  <c r="C12" i="1"/>
  <c r="C16" i="1" l="1"/>
  <c r="D18" i="1" s="1"/>
  <c r="C11" i="1"/>
  <c r="O21" i="1" l="1"/>
  <c r="O22" i="1"/>
  <c r="O23" i="1"/>
  <c r="C15" i="1"/>
  <c r="O24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<sst xmlns="http://schemas.openxmlformats.org/spreadsheetml/2006/main" count="49" uniqueCount="44">
  <si>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</si>
  <si>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</si>
  <si>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</si>
  <si>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</si>
  <si>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</si>
  <si>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</si>
  <si>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</si>
  <si>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</si>
  <si>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</si>
  <si>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</si>
  <si>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</si>
  <si>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</si>
  <si>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</si>
  <si>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</si>
  <si>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</si>
  <si>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</si>
  <si>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</si>
  <si>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</si>
  <si>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</si>
  <si>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</si>
  <si>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</si>
  <si>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</si>
  <si>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</si>
  <si>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</si>
  <si>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</si>
  <si>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</si>
  <si>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</si>
  <si>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</si>
  <si>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</si>
  <si>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</si>
  <si>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</si>
  <si>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</si>
  <si>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</si>
  <si>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</si>
  <si>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</si>
  <si>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</si>
  <si>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</si>
  <si>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</si>
  <si>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V1104 Cen / GSC 8977-4497</t>
  </si>
  <si>
    <t>EB/KE</t>
  </si>
  <si>
    <t>OEJV 0168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</si>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</sst>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V1104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57-4C5B-BF38-97DE117485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2.683999999135267E-3</c:v>
                </c:pt>
                <c:pt idx="2">
                  <c:v>4.0939999962574802E-3</c:v>
                </c:pt>
                <c:pt idx="3">
                  <c:v>1.2323999995714985E-2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57-4C5B-BF38-97DE117485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57-4C5B-BF38-97DE117485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57-4C5B-BF38-97DE117485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57-4C5B-BF38-97DE117485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57-4C5B-BF38-97DE117485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2.7000000000000001E-3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57-4C5B-BF38-97DE117485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5473</c:v>
                </c:pt>
                <c:pt idx="2">
                  <c:v>5473</c:v>
                </c:pt>
                <c:pt idx="3">
                  <c:v>5473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6.3673333303692443E-3</c:v>
                </c:pt>
                <c:pt idx="2">
                  <c:v>6.3673333303692443E-3</c:v>
                </c:pt>
                <c:pt idx="3">
                  <c:v>6.3673333303692443E-3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57-4C5B-BF38-97DE11748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75600"/>
        <c:axId val="1"/>
      </c:scatterChart>
      <c:valAx>
        <c:axId val="69197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7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5655AD-DB78-5EA0-CE8A-6EAC013E3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>
      <c r="A2" t="s">
        <v>24</v>
      </c>
      <c r="B2" t="s">
        <v>39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51971.701000000001</v>
      </c>
      <c r="D4" s="9">
        <v>0.876112</v>
      </c>
    </row>
    <row r="6" spans="1:7">
      <c r="A6" s="5" t="s">
        <v>1</v>
      </c>
    </row>
    <row r="7" spans="1:7">
      <c r="A7" t="s">
        <v>2</v>
      </c>
      <c r="C7">
        <f>+C4</f>
        <v>51971.701000000001</v>
      </c>
    </row>
    <row r="8" spans="1:7">
      <c r="A8" t="s">
        <v>3</v>
      </c>
      <c r="C8">
        <f>+D4</f>
        <v>0.876112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1.1634082460020545E-6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56766.668343333331</v>
      </c>
      <c r="D15" s="16" t="s">
        <v>33</v>
      </c>
      <c r="E15" s="17">
        <f ca="1">TODAY()+15018.5-B9/24</f>
        <v>60331.5</v>
      </c>
    </row>
    <row r="16" spans="1:7">
      <c r="A16" s="18" t="s">
        <v>4</v>
      </c>
      <c r="B16" s="12"/>
      <c r="C16" s="19">
        <f ca="1">+C8+C12</f>
        <v>0.87611316340824597</v>
      </c>
      <c r="D16" s="16" t="s">
        <v>34</v>
      </c>
      <c r="E16" s="17">
        <f ca="1">ROUND(2*(E15-C15)/C16,0)/2+1</f>
        <v>4070</v>
      </c>
    </row>
    <row r="17" spans="1:17" ht="13.5" thickBot="1">
      <c r="A17" s="16" t="s">
        <v>30</v>
      </c>
      <c r="B17" s="12"/>
      <c r="C17" s="12">
        <f>COUNT(C21:C2191)</f>
        <v>4</v>
      </c>
      <c r="D17" s="16" t="s">
        <v>35</v>
      </c>
      <c r="E17" s="20">
        <f ca="1">+C15+C16*E16-15018.5-C9/24</f>
        <v>45314.34475173823</v>
      </c>
    </row>
    <row r="18" spans="1:17" ht="14.25" thickTop="1" thickBot="1">
      <c r="A18" s="18" t="s">
        <v>5</v>
      </c>
      <c r="B18" s="12"/>
      <c r="C18" s="21">
        <f ca="1">+C15</f>
        <v>56766.668343333331</v>
      </c>
      <c r="D18" s="22">
        <f ca="1">+C16</f>
        <v>0.87611316340824597</v>
      </c>
      <c r="E18" s="23" t="s">
        <v>36</v>
      </c>
    </row>
    <row r="19" spans="1:17" ht="13.5" thickTop="1">
      <c r="A19" s="27" t="s">
        <v>37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42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51971.701000000001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36953.201000000001</v>
      </c>
    </row>
    <row r="22" spans="1:17">
      <c r="A22" s="29" t="s">
        <v>40</v>
      </c>
      <c r="B22" s="30" t="s">
        <v>41</v>
      </c>
      <c r="C22" s="31">
        <v>56766.664660000002</v>
      </c>
      <c r="D22" s="29">
        <v>1.6000000000000001E-3</v>
      </c>
      <c r="E22">
        <f>+(C22-C$7)/C$8</f>
        <v>5473.0030635352568</v>
      </c>
      <c r="F22">
        <f>ROUND(2*E22,0)/2</f>
        <v>5473</v>
      </c>
      <c r="G22">
        <f>+C22-(C$7+F22*C$8)</f>
        <v>2.683999999135267E-3</v>
      </c>
      <c r="I22">
        <f>+G22</f>
        <v>2.683999999135267E-3</v>
      </c>
      <c r="O22">
        <f ca="1">+C$11+C$12*$F22</f>
        <v>6.3673333303692443E-3</v>
      </c>
      <c r="Q22" s="2">
        <f>+C22-15018.5</f>
        <v>41748.164660000002</v>
      </c>
    </row>
    <row r="23" spans="1:17">
      <c r="A23" s="29" t="s">
        <v>40</v>
      </c>
      <c r="B23" s="30" t="s">
        <v>41</v>
      </c>
      <c r="C23" s="31">
        <v>56766.666069999999</v>
      </c>
      <c r="D23" s="29">
        <v>2.7000000000000001E-3</v>
      </c>
      <c r="E23">
        <f>+(C23-C$7)/C$8</f>
        <v>5473.0046729185287</v>
      </c>
      <c r="F23">
        <f>ROUND(2*E23,0)/2</f>
        <v>5473</v>
      </c>
      <c r="G23">
        <f>+C23-(C$7+F23*C$8)</f>
        <v>4.0939999962574802E-3</v>
      </c>
      <c r="I23">
        <f>+G23</f>
        <v>4.0939999962574802E-3</v>
      </c>
      <c r="O23">
        <f ca="1">+C$11+C$12*$F23</f>
        <v>6.3673333303692443E-3</v>
      </c>
      <c r="Q23" s="2">
        <f>+C23-15018.5</f>
        <v>41748.166069999999</v>
      </c>
    </row>
    <row r="24" spans="1:17">
      <c r="A24" s="29" t="s">
        <v>40</v>
      </c>
      <c r="B24" s="30" t="s">
        <v>41</v>
      </c>
      <c r="C24" s="31">
        <v>56766.674299999999</v>
      </c>
      <c r="D24" s="29">
        <v>1.2999999999999999E-3</v>
      </c>
      <c r="E24">
        <f>+(C24-C$7)/C$8</f>
        <v>5473.0140666946663</v>
      </c>
      <c r="F24">
        <f>ROUND(2*E24,0)/2</f>
        <v>5473</v>
      </c>
      <c r="G24">
        <f>+C24-(C$7+F24*C$8)</f>
        <v>1.2323999995714985E-2</v>
      </c>
      <c r="I24">
        <f>+G24</f>
        <v>1.2323999995714985E-2</v>
      </c>
      <c r="O24">
        <f ca="1">+C$11+C$12*$F24</f>
        <v>6.3673333303692443E-3</v>
      </c>
      <c r="Q24" s="2">
        <f>+C24-15018.5</f>
        <v>41748.174299999999</v>
      </c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2024-01-22T06:39:03Z</dcterms:modified>
</cp:coreProperties>
</file>