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854C5FF-9AC8-4A50-86A1-80155725C7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<sst xmlns="http://schemas.openxmlformats.org/spreadsheetml/2006/main" count="51" uniqueCount="47">
  <si>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</si>
  <si>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</si>
  <si>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</si>
  <si>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</si>
  <si>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</si>
  <si>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</si>
  <si>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</si>
  <si>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</si>
  <si>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</si>
  <si>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</si>
  <si>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</si>
  <si>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</si>
  <si>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</si>
  <si>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</si>
  <si>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</si>
  <si>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</si>
  <si>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</si>
  <si>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</si>
  <si>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</si>
  <si>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</si>
  <si>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</si>
  <si>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</si>
  <si>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</si>
  <si>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</si>
  <si>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</si>
  <si>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</si>
  <si>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</si>
  <si>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</si>
  <si>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</si>
  <si>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</si>
  <si>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</si>
  <si>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</si>
  <si>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</si>
  <si>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</si>
  <si>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</si>
  <si>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</si>
  <si>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</si>
  <si>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</si>
  <si>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</si>
  <si>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</si>
  <si>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</si>
  <si>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 xml:space="preserve">V0735 Cep / GSC </t>
  </si>
  <si>
    <t>IBVS 5644</t>
  </si>
  <si>
    <t>RHN 2013</t>
  </si>
  <si>
    <t>Nelson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</si>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</sst>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V0735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E3-496D-A5EE-EB666869B1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-4.3537234152609017E-2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E3-496D-A5EE-EB666869B1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E3-496D-A5EE-EB666869B1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E3-496D-A5EE-EB666869B1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E3-496D-A5EE-EB666869B1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E3-496D-A5EE-EB666869B1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E3-496D-A5EE-EB666869B1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-4.3537234152609017E-2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E3-496D-A5EE-EB666869B11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E3-496D-A5EE-EB666869B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629864"/>
        <c:axId val="1"/>
      </c:scatterChart>
      <c:valAx>
        <c:axId val="895629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629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18</xdr:col>
      <xdr:colOff>47625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1796A5-8231-67A3-A652-26FCD580E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s="30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51481.644</v>
      </c>
      <c r="D7" s="31" t="s">
        <v>42</v>
      </c>
    </row>
    <row r="8" spans="1:7" x14ac:dyDescent="0.2">
      <c r="A8" t="s">
        <v>3</v>
      </c>
      <c r="C8" s="33">
        <v>2.5034999999999998</v>
      </c>
      <c r="D8" s="31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-2.2224213452071982E-5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60332.734824074068</v>
      </c>
    </row>
    <row r="15" spans="1:7" x14ac:dyDescent="0.2">
      <c r="A15" s="12" t="s">
        <v>17</v>
      </c>
      <c r="B15" s="10"/>
      <c r="C15" s="13">
        <f ca="1">(C7+C11)+(C8+C12)*INT(MAX(F21:F3533))</f>
        <v>56385.956962765849</v>
      </c>
      <c r="D15" s="14" t="s">
        <v>38</v>
      </c>
      <c r="E15" s="15">
        <f ca="1">ROUND(2*(E14-$C$7)/$C$8,0)/2+E13</f>
        <v>3536.5</v>
      </c>
    </row>
    <row r="16" spans="1:7" x14ac:dyDescent="0.2">
      <c r="A16" s="16" t="s">
        <v>4</v>
      </c>
      <c r="B16" s="10"/>
      <c r="C16" s="17">
        <f ca="1">+C8+C12</f>
        <v>2.5034777757865476</v>
      </c>
      <c r="D16" s="14" t="s">
        <v>39</v>
      </c>
      <c r="E16" s="24">
        <f ca="1">ROUND(2*(E14-$C$15)/$C$16,0)/2+E13</f>
        <v>1577.5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45317.088987402465</v>
      </c>
    </row>
    <row r="18" spans="1:18" ht="14.25" thickTop="1" thickBot="1" x14ac:dyDescent="0.25">
      <c r="A18" s="16" t="s">
        <v>5</v>
      </c>
      <c r="B18" s="10"/>
      <c r="C18" s="19">
        <f ca="1">+C15</f>
        <v>56385.956962765849</v>
      </c>
      <c r="D18" s="20">
        <f ca="1">+C16</f>
        <v>2.5034777757865476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44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42</v>
      </c>
      <c r="C21" s="8">
        <v>51481.644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36463.144</v>
      </c>
    </row>
    <row r="22" spans="1:18" x14ac:dyDescent="0.2">
      <c r="A22" s="5" t="s">
        <v>43</v>
      </c>
      <c r="C22" s="8">
        <v>56385.956962765849</v>
      </c>
      <c r="D22" s="8"/>
      <c r="E22">
        <f>+(C22-C$7)/C$8</f>
        <v>1958.9826094531054</v>
      </c>
      <c r="F22">
        <f>ROUND(2*E22,0)/2</f>
        <v>1959</v>
      </c>
      <c r="G22">
        <f>+C22-(C$7+F22*C$8)</f>
        <v>-4.3537234152609017E-2</v>
      </c>
      <c r="I22">
        <f>+G22</f>
        <v>-4.3537234152609017E-2</v>
      </c>
      <c r="O22">
        <f ca="1">+C$11+C$12*$F22</f>
        <v>-4.3537234152609017E-2</v>
      </c>
      <c r="Q22" s="2">
        <f>+C22-15018.5</f>
        <v>41367.456962765849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2024-01-23T04:38:08Z</dcterms:modified>
</cp:coreProperties>
</file>