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E8E6A6-8FB8-4A5C-A590-848CC0BAC2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<sst xmlns="http://schemas.openxmlformats.org/spreadsheetml/2006/main" count="52" uniqueCount="49">
  <si>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</si>
  <si>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</si>
  <si>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</si>
  <si>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</si>
  <si>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</si>
  <si>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</si>
  <si>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</si>
  <si>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</si>
  <si>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</si>
  <si>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</si>
  <si>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</si>
  <si>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</si>
  <si>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</si>
  <si>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</si>
  <si>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</si>
  <si>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</si>
  <si>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</si>
  <si>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</si>
  <si>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</si>
  <si>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</si>
  <si>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</si>
  <si>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</si>
  <si>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</si>
  <si>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</si>
  <si>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</si>
  <si>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</si>
  <si>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</si>
  <si>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</si>
  <si>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</si>
  <si>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</si>
  <si>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</si>
  <si>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</si>
  <si>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</si>
  <si>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</si>
  <si>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</si>
  <si>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</si>
  <si>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</si>
  <si>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</si>
  <si>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</si>
  <si>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</si>
  <si>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</si>
  <si>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V0834 Cep</t>
  </si>
  <si>
    <t>V0834 Cep / GSC 3956-1048</t>
  </si>
  <si>
    <t>EB</t>
  </si>
  <si>
    <t>VSX</t>
  </si>
  <si>
    <t>IBVS 6070</t>
  </si>
  <si>
    <t>I</t>
  </si>
  <si>
    <t>G3956-1048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</si>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</sst>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1" xfId="0" applyFont="1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V0834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45-4CA2-AF70-9331800080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-0.11330000000452856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45-4CA2-AF70-9331800080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45-4CA2-AF70-9331800080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45-4CA2-AF70-9331800080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45-4CA2-AF70-9331800080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45-4CA2-AF70-9331800080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1.0699999999999999E-2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45-4CA2-AF70-9331800080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-0.11330000000452856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45-4CA2-AF70-9331800080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45-4CA2-AF70-933180008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94072"/>
        <c:axId val="1"/>
      </c:scatterChart>
      <c:valAx>
        <c:axId val="91489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9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19051</xdr:rowOff>
    </xdr:from>
    <xdr:to>
      <xdr:col>18</xdr:col>
      <xdr:colOff>76200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B3C82D-3CA8-9214-5FCE-EEAD933A2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31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51323.843000000001</v>
      </c>
      <c r="D7" s="30" t="s">
        <v>44</v>
      </c>
    </row>
    <row r="8" spans="1:7" x14ac:dyDescent="0.2">
      <c r="A8" t="s">
        <v>3</v>
      </c>
      <c r="C8" s="35">
        <v>1.1232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-2.6321291672558614E-5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60332.752648032409</v>
      </c>
    </row>
    <row r="15" spans="1:7" x14ac:dyDescent="0.2">
      <c r="A15" s="12" t="s">
        <v>17</v>
      </c>
      <c r="B15" s="10"/>
      <c r="C15" s="13">
        <f ca="1">(C7+C11)+(C8+C12)*INT(MAX(F21:F3533))</f>
        <v>56157.982513160641</v>
      </c>
      <c r="D15" s="14" t="s">
        <v>38</v>
      </c>
      <c r="E15" s="15">
        <f ca="1">ROUND(2*(E14-$C$7)/$C$8,0)/2+E13</f>
        <v>8022</v>
      </c>
    </row>
    <row r="16" spans="1:7" x14ac:dyDescent="0.2">
      <c r="A16" s="16" t="s">
        <v>4</v>
      </c>
      <c r="B16" s="10"/>
      <c r="C16" s="17">
        <f ca="1">+C8+C12</f>
        <v>1.1231736787083275</v>
      </c>
      <c r="D16" s="14" t="s">
        <v>39</v>
      </c>
      <c r="E16" s="24">
        <f ca="1">ROUND(2*(E14-$C$15)/$C$16,0)/2+E13</f>
        <v>3718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45315.838083931536</v>
      </c>
    </row>
    <row r="18" spans="1:18" ht="14.25" thickTop="1" thickBot="1" x14ac:dyDescent="0.25">
      <c r="A18" s="16" t="s">
        <v>5</v>
      </c>
      <c r="B18" s="10"/>
      <c r="C18" s="19">
        <f ca="1">+C15</f>
        <v>56157.982513160641</v>
      </c>
      <c r="D18" s="20">
        <f ca="1">+C16</f>
        <v>1.1231736787083275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VSX</v>
      </c>
      <c r="C21" s="8">
        <f>C$7</f>
        <v>51323.843000000001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36305.343000000001</v>
      </c>
    </row>
    <row r="22" spans="1:18" x14ac:dyDescent="0.2">
      <c r="A22" s="32" t="s">
        <v>45</v>
      </c>
      <c r="B22" s="33" t="s">
        <v>46</v>
      </c>
      <c r="C22" s="34">
        <v>56158.544099999999</v>
      </c>
      <c r="D22" s="34">
        <v>1.0699999999999999E-2</v>
      </c>
      <c r="E22">
        <f>+(C22-C$7)/C$8</f>
        <v>4304.3991274928758</v>
      </c>
      <c r="F22">
        <f>ROUND(2*E22,0)/2</f>
        <v>4304.5</v>
      </c>
      <c r="G22">
        <f>+C22-(C$7+F22*C$8)</f>
        <v>-0.11330000000452856</v>
      </c>
      <c r="I22">
        <f>+G22</f>
        <v>-0.11330000000452856</v>
      </c>
      <c r="O22">
        <f ca="1">+C$11+C$12*$F22</f>
        <v>-0.11330000000452856</v>
      </c>
      <c r="Q22" s="2">
        <f>+C22-15018.5</f>
        <v>41140.044099999999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2024-01-23T05:03:48Z</dcterms:modified>
</cp:coreProperties>
</file>