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3EEB5C8-0BBF-4C81-9082-7031599FD7F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K28" i="1"/>
  <c r="E30" i="1"/>
  <c r="F30" i="1"/>
  <c r="G30" i="1"/>
  <c r="K30" i="1"/>
  <c r="E33" i="1"/>
  <c r="F33" i="1"/>
  <c r="G33" i="1"/>
  <c r="K33" i="1"/>
  <c r="D9" i="1"/>
  <c r="C9" i="1"/>
  <c r="Q26" i="1"/>
  <c r="Q27" i="1"/>
  <c r="Q28" i="1"/>
  <c r="Q29" i="1"/>
  <c r="Q30" i="1"/>
  <c r="Q31" i="1"/>
  <c r="Q32" i="1"/>
  <c r="Q33" i="1"/>
  <c r="E25" i="1"/>
  <c r="F25" i="1"/>
  <c r="G25" i="1"/>
  <c r="K25" i="1"/>
  <c r="Q22" i="1"/>
  <c r="Q23" i="1"/>
  <c r="Q24" i="1"/>
  <c r="Q25" i="1"/>
  <c r="C8" i="1"/>
  <c r="E26" i="1"/>
  <c r="F26" i="1"/>
  <c r="G26" i="1"/>
  <c r="K26" i="1"/>
  <c r="E21" i="1"/>
  <c r="F21" i="1"/>
  <c r="G21" i="1"/>
  <c r="I21" i="1"/>
  <c r="D8" i="1"/>
  <c r="F16" i="1"/>
  <c r="C17" i="1"/>
  <c r="Q21" i="1"/>
  <c r="E22" i="1"/>
  <c r="F22" i="1"/>
  <c r="G22" i="1"/>
  <c r="E27" i="1"/>
  <c r="F27" i="1"/>
  <c r="G27" i="1"/>
  <c r="K27" i="1"/>
  <c r="E24" i="1"/>
  <c r="F24" i="1"/>
  <c r="G24" i="1"/>
  <c r="K24" i="1"/>
  <c r="E32" i="1"/>
  <c r="F32" i="1"/>
  <c r="G32" i="1"/>
  <c r="K32" i="1"/>
  <c r="E29" i="1"/>
  <c r="F29" i="1"/>
  <c r="G29" i="1"/>
  <c r="K29" i="1"/>
  <c r="E23" i="1"/>
  <c r="F23" i="1"/>
  <c r="G23" i="1"/>
  <c r="K23" i="1"/>
  <c r="E31" i="1"/>
  <c r="F31" i="1"/>
  <c r="G31" i="1"/>
  <c r="K31" i="1"/>
  <c r="K22" i="1"/>
  <c r="C12" i="1"/>
  <c r="C11" i="1"/>
  <c r="O25" i="1" l="1"/>
  <c r="O28" i="1"/>
  <c r="O21" i="1"/>
  <c r="O31" i="1"/>
  <c r="O30" i="1"/>
  <c r="O23" i="1"/>
  <c r="O33" i="1"/>
  <c r="O32" i="1"/>
  <c r="O22" i="1"/>
  <c r="C15" i="1"/>
  <c r="F18" i="1" s="1"/>
  <c r="O29" i="1"/>
  <c r="O24" i="1"/>
  <c r="O26" i="1"/>
  <c r="O27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<sst xmlns="http://schemas.openxmlformats.org/spreadsheetml/2006/main" count="77" uniqueCount="53">
  <si>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</si>
  <si>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</si>
  <si>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</si>
  <si>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</si>
  <si>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</si>
  <si>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</si>
  <si>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</si>
  <si>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</si>
  <si>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</si>
  <si>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</si>
  <si>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</si>
  <si>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</si>
  <si>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</si>
  <si>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</si>
  <si>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</si>
  <si>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</si>
  <si>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</si>
  <si>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</si>
  <si>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</si>
  <si>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</si>
  <si>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</si>
  <si>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</si>
  <si>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</si>
  <si>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</si>
  <si>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</si>
  <si>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</si>
  <si>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</si>
  <si>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</si>
  <si>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</si>
  <si>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</si>
  <si>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</si>
  <si>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</si>
  <si>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</si>
  <si>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</si>
  <si>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</si>
  <si>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</si>
  <si>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</si>
  <si>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</si>
  <si>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</si>
  <si>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</si>
  <si>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</si>
  <si>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V0936 Cep  </t>
  </si>
  <si>
    <t>2017K</t>
  </si>
  <si>
    <t>G4602-0217</t>
  </si>
  <si>
    <t xml:space="preserve">EW        </t>
  </si>
  <si>
    <t>pr_6</t>
  </si>
  <si>
    <t xml:space="preserve">               </t>
  </si>
  <si>
    <t>V0936 Cep   / GSC 4602-0217</t>
  </si>
  <si>
    <t>GCVS</t>
  </si>
  <si>
    <t>I</t>
  </si>
  <si>
    <t>OEJV 0179</t>
  </si>
  <si>
    <t>II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</si>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</sst>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V0936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14710.5</c:v>
                </c:pt>
                <c:pt idx="2">
                  <c:v>14711</c:v>
                </c:pt>
                <c:pt idx="3">
                  <c:v>16535</c:v>
                </c:pt>
                <c:pt idx="4">
                  <c:v>16535</c:v>
                </c:pt>
                <c:pt idx="5">
                  <c:v>16881</c:v>
                </c:pt>
                <c:pt idx="6">
                  <c:v>16881</c:v>
                </c:pt>
                <c:pt idx="7">
                  <c:v>16881</c:v>
                </c:pt>
                <c:pt idx="8">
                  <c:v>16924.5</c:v>
                </c:pt>
                <c:pt idx="9">
                  <c:v>16924.5</c:v>
                </c:pt>
                <c:pt idx="10">
                  <c:v>16924.5</c:v>
                </c:pt>
                <c:pt idx="11">
                  <c:v>17622.5</c:v>
                </c:pt>
                <c:pt idx="12">
                  <c:v>17623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A9-4D9E-80B0-B7F65F3D209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14710.5</c:v>
                </c:pt>
                <c:pt idx="2">
                  <c:v>14711</c:v>
                </c:pt>
                <c:pt idx="3">
                  <c:v>16535</c:v>
                </c:pt>
                <c:pt idx="4">
                  <c:v>16535</c:v>
                </c:pt>
                <c:pt idx="5">
                  <c:v>16881</c:v>
                </c:pt>
                <c:pt idx="6">
                  <c:v>16881</c:v>
                </c:pt>
                <c:pt idx="7">
                  <c:v>16881</c:v>
                </c:pt>
                <c:pt idx="8">
                  <c:v>16924.5</c:v>
                </c:pt>
                <c:pt idx="9">
                  <c:v>16924.5</c:v>
                </c:pt>
                <c:pt idx="10">
                  <c:v>16924.5</c:v>
                </c:pt>
                <c:pt idx="11">
                  <c:v>17622.5</c:v>
                </c:pt>
                <c:pt idx="12">
                  <c:v>17623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A9-4D9E-80B0-B7F65F3D209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14710.5</c:v>
                </c:pt>
                <c:pt idx="2">
                  <c:v>14711</c:v>
                </c:pt>
                <c:pt idx="3">
                  <c:v>16535</c:v>
                </c:pt>
                <c:pt idx="4">
                  <c:v>16535</c:v>
                </c:pt>
                <c:pt idx="5">
                  <c:v>16881</c:v>
                </c:pt>
                <c:pt idx="6">
                  <c:v>16881</c:v>
                </c:pt>
                <c:pt idx="7">
                  <c:v>16881</c:v>
                </c:pt>
                <c:pt idx="8">
                  <c:v>16924.5</c:v>
                </c:pt>
                <c:pt idx="9">
                  <c:v>16924.5</c:v>
                </c:pt>
                <c:pt idx="10">
                  <c:v>16924.5</c:v>
                </c:pt>
                <c:pt idx="11">
                  <c:v>17622.5</c:v>
                </c:pt>
                <c:pt idx="12">
                  <c:v>17623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A9-4D9E-80B0-B7F65F3D209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14710.5</c:v>
                </c:pt>
                <c:pt idx="2">
                  <c:v>14711</c:v>
                </c:pt>
                <c:pt idx="3">
                  <c:v>16535</c:v>
                </c:pt>
                <c:pt idx="4">
                  <c:v>16535</c:v>
                </c:pt>
                <c:pt idx="5">
                  <c:v>16881</c:v>
                </c:pt>
                <c:pt idx="6">
                  <c:v>16881</c:v>
                </c:pt>
                <c:pt idx="7">
                  <c:v>16881</c:v>
                </c:pt>
                <c:pt idx="8">
                  <c:v>16924.5</c:v>
                </c:pt>
                <c:pt idx="9">
                  <c:v>16924.5</c:v>
                </c:pt>
                <c:pt idx="10">
                  <c:v>16924.5</c:v>
                </c:pt>
                <c:pt idx="11">
                  <c:v>17622.5</c:v>
                </c:pt>
                <c:pt idx="12">
                  <c:v>17623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6.9224999999278225E-2</c:v>
                </c:pt>
                <c:pt idx="2">
                  <c:v>6.6599999998288695E-2</c:v>
                </c:pt>
                <c:pt idx="3">
                  <c:v>7.0670000000973232E-2</c:v>
                </c:pt>
                <c:pt idx="4">
                  <c:v>7.1159999999508727E-2</c:v>
                </c:pt>
                <c:pt idx="5">
                  <c:v>7.1029999962775037E-2</c:v>
                </c:pt>
                <c:pt idx="6">
                  <c:v>7.1329999918816611E-2</c:v>
                </c:pt>
                <c:pt idx="7">
                  <c:v>7.204999981331639E-2</c:v>
                </c:pt>
                <c:pt idx="8">
                  <c:v>7.3914999891712796E-2</c:v>
                </c:pt>
                <c:pt idx="9">
                  <c:v>7.4125000093772542E-2</c:v>
                </c:pt>
                <c:pt idx="10">
                  <c:v>7.4394999821379315E-2</c:v>
                </c:pt>
                <c:pt idx="11">
                  <c:v>7.3814999821479432E-2</c:v>
                </c:pt>
                <c:pt idx="12">
                  <c:v>7.4559999971825164E-2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A9-4D9E-80B0-B7F65F3D209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14710.5</c:v>
                </c:pt>
                <c:pt idx="2">
                  <c:v>14711</c:v>
                </c:pt>
                <c:pt idx="3">
                  <c:v>16535</c:v>
                </c:pt>
                <c:pt idx="4">
                  <c:v>16535</c:v>
                </c:pt>
                <c:pt idx="5">
                  <c:v>16881</c:v>
                </c:pt>
                <c:pt idx="6">
                  <c:v>16881</c:v>
                </c:pt>
                <c:pt idx="7">
                  <c:v>16881</c:v>
                </c:pt>
                <c:pt idx="8">
                  <c:v>16924.5</c:v>
                </c:pt>
                <c:pt idx="9">
                  <c:v>16924.5</c:v>
                </c:pt>
                <c:pt idx="10">
                  <c:v>16924.5</c:v>
                </c:pt>
                <c:pt idx="11">
                  <c:v>17622.5</c:v>
                </c:pt>
                <c:pt idx="12">
                  <c:v>17623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A9-4D9E-80B0-B7F65F3D20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14710.5</c:v>
                </c:pt>
                <c:pt idx="2">
                  <c:v>14711</c:v>
                </c:pt>
                <c:pt idx="3">
                  <c:v>16535</c:v>
                </c:pt>
                <c:pt idx="4">
                  <c:v>16535</c:v>
                </c:pt>
                <c:pt idx="5">
                  <c:v>16881</c:v>
                </c:pt>
                <c:pt idx="6">
                  <c:v>16881</c:v>
                </c:pt>
                <c:pt idx="7">
                  <c:v>16881</c:v>
                </c:pt>
                <c:pt idx="8">
                  <c:v>16924.5</c:v>
                </c:pt>
                <c:pt idx="9">
                  <c:v>16924.5</c:v>
                </c:pt>
                <c:pt idx="10">
                  <c:v>16924.5</c:v>
                </c:pt>
                <c:pt idx="11">
                  <c:v>17622.5</c:v>
                </c:pt>
                <c:pt idx="12">
                  <c:v>17623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A9-4D9E-80B0-B7F65F3D20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4.0000000000000002E-4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14710.5</c:v>
                </c:pt>
                <c:pt idx="2">
                  <c:v>14711</c:v>
                </c:pt>
                <c:pt idx="3">
                  <c:v>16535</c:v>
                </c:pt>
                <c:pt idx="4">
                  <c:v>16535</c:v>
                </c:pt>
                <c:pt idx="5">
                  <c:v>16881</c:v>
                </c:pt>
                <c:pt idx="6">
                  <c:v>16881</c:v>
                </c:pt>
                <c:pt idx="7">
                  <c:v>16881</c:v>
                </c:pt>
                <c:pt idx="8">
                  <c:v>16924.5</c:v>
                </c:pt>
                <c:pt idx="9">
                  <c:v>16924.5</c:v>
                </c:pt>
                <c:pt idx="10">
                  <c:v>16924.5</c:v>
                </c:pt>
                <c:pt idx="11">
                  <c:v>17622.5</c:v>
                </c:pt>
                <c:pt idx="12">
                  <c:v>17623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A9-4D9E-80B0-B7F65F3D20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14710.5</c:v>
                </c:pt>
                <c:pt idx="2">
                  <c:v>14711</c:v>
                </c:pt>
                <c:pt idx="3">
                  <c:v>16535</c:v>
                </c:pt>
                <c:pt idx="4">
                  <c:v>16535</c:v>
                </c:pt>
                <c:pt idx="5">
                  <c:v>16881</c:v>
                </c:pt>
                <c:pt idx="6">
                  <c:v>16881</c:v>
                </c:pt>
                <c:pt idx="7">
                  <c:v>16881</c:v>
                </c:pt>
                <c:pt idx="8">
                  <c:v>16924.5</c:v>
                </c:pt>
                <c:pt idx="9">
                  <c:v>16924.5</c:v>
                </c:pt>
                <c:pt idx="10">
                  <c:v>16924.5</c:v>
                </c:pt>
                <c:pt idx="11">
                  <c:v>17622.5</c:v>
                </c:pt>
                <c:pt idx="12">
                  <c:v>17623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3.5131766272815633E-2</c:v>
                </c:pt>
                <c:pt idx="1">
                  <c:v>6.7727992319691427E-2</c:v>
                </c:pt>
                <c:pt idx="2">
                  <c:v>6.7729100243488966E-2</c:v>
                </c:pt>
                <c:pt idx="3">
                  <c:v>7.177080625684687E-2</c:v>
                </c:pt>
                <c:pt idx="4">
                  <c:v>7.177080625684687E-2</c:v>
                </c:pt>
                <c:pt idx="5">
                  <c:v>7.2537489524731644E-2</c:v>
                </c:pt>
                <c:pt idx="6">
                  <c:v>7.2537489524731644E-2</c:v>
                </c:pt>
                <c:pt idx="7">
                  <c:v>7.2537489524731644E-2</c:v>
                </c:pt>
                <c:pt idx="8">
                  <c:v>7.2633878895115994E-2</c:v>
                </c:pt>
                <c:pt idx="9">
                  <c:v>7.2633878895115994E-2</c:v>
                </c:pt>
                <c:pt idx="10">
                  <c:v>7.2633878895115994E-2</c:v>
                </c:pt>
                <c:pt idx="11">
                  <c:v>7.4180540516455812E-2</c:v>
                </c:pt>
                <c:pt idx="12">
                  <c:v>7.4181648440253323E-2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A9-4D9E-80B0-B7F65F3D209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14710.5</c:v>
                </c:pt>
                <c:pt idx="2">
                  <c:v>14711</c:v>
                </c:pt>
                <c:pt idx="3">
                  <c:v>16535</c:v>
                </c:pt>
                <c:pt idx="4">
                  <c:v>16535</c:v>
                </c:pt>
                <c:pt idx="5">
                  <c:v>16881</c:v>
                </c:pt>
                <c:pt idx="6">
                  <c:v>16881</c:v>
                </c:pt>
                <c:pt idx="7">
                  <c:v>16881</c:v>
                </c:pt>
                <c:pt idx="8">
                  <c:v>16924.5</c:v>
                </c:pt>
                <c:pt idx="9">
                  <c:v>16924.5</c:v>
                </c:pt>
                <c:pt idx="10">
                  <c:v>16924.5</c:v>
                </c:pt>
                <c:pt idx="11">
                  <c:v>17622.5</c:v>
                </c:pt>
                <c:pt idx="12">
                  <c:v>17623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9A9-4D9E-80B0-B7F65F3D2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125288"/>
        <c:axId val="1"/>
      </c:scatterChart>
      <c:valAx>
        <c:axId val="584125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125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D8C56E1-FAB8-137F-417F-61E00370E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23.224299999999999</v>
      </c>
      <c r="L1" s="32">
        <v>75.124009999999998</v>
      </c>
      <c r="M1" s="33">
        <v>51590.514999999999</v>
      </c>
      <c r="N1" s="33">
        <v>0.36401</v>
      </c>
      <c r="O1" s="31" t="s">
        <v>44</v>
      </c>
      <c r="P1" s="42">
        <v>13.7</v>
      </c>
      <c r="Q1" s="42">
        <v>14.1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51590.514999999999</v>
      </c>
      <c r="D4" s="27">
        <v>0.36401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50">
        <v>51590.514999999999</v>
      </c>
      <c r="D7" s="28" t="s">
        <v>48</v>
      </c>
    </row>
    <row r="8" spans="1:19" x14ac:dyDescent="0.2">
      <c r="A8" t="s">
        <v>3</v>
      </c>
      <c r="C8" s="50">
        <f>N1</f>
        <v>0.36401</v>
      </c>
      <c r="D8" s="28" t="str">
        <f>D7</f>
        <v>GCVS</v>
      </c>
    </row>
    <row r="9" spans="1:19" x14ac:dyDescent="0.2">
      <c r="A9" s="24" t="s">
        <v>32</v>
      </c>
      <c r="B9" s="36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3.5131766272815633E-2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2.2158475950427112E-6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58005.537411648438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0.36401221584759502</v>
      </c>
      <c r="E16" s="14" t="s">
        <v>30</v>
      </c>
      <c r="F16" s="35">
        <f ca="1">NOW()+15018.5+$C$5/24</f>
        <v>60334.778221527777</v>
      </c>
    </row>
    <row r="17" spans="1:21" ht="13.5" thickBot="1" x14ac:dyDescent="0.25">
      <c r="A17" s="14" t="s">
        <v>27</v>
      </c>
      <c r="B17" s="10"/>
      <c r="C17" s="10">
        <f>COUNT(C21:C2191)</f>
        <v>13</v>
      </c>
      <c r="E17" s="14" t="s">
        <v>35</v>
      </c>
      <c r="F17" s="15">
        <f ca="1">ROUND(2*(F16-$C$7)/$C$8,0)/2+F15</f>
        <v>24023</v>
      </c>
    </row>
    <row r="18" spans="1:21" ht="14.25" thickTop="1" thickBot="1" x14ac:dyDescent="0.25">
      <c r="A18" s="16" t="s">
        <v>5</v>
      </c>
      <c r="B18" s="10"/>
      <c r="C18" s="19">
        <f ca="1">+C15</f>
        <v>58005.537411648438</v>
      </c>
      <c r="D18" s="20">
        <f ca="1">+C16</f>
        <v>0.36401221584759502</v>
      </c>
      <c r="E18" s="14" t="s">
        <v>36</v>
      </c>
      <c r="F18" s="23">
        <f ca="1">ROUND(2*(F16-$C$15)/$C$16,0)/2+F15</f>
        <v>6400</v>
      </c>
    </row>
    <row r="19" spans="1:21" ht="13.5" thickTop="1" x14ac:dyDescent="0.2">
      <c r="E19" s="14" t="s">
        <v>31</v>
      </c>
      <c r="F19" s="18">
        <f ca="1">+$C$15+$C$16*F18-15018.5-$C$5/24</f>
        <v>45317.11142640638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51590.514999999999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3.5131766272815633E-2</v>
      </c>
      <c r="Q21" s="2">
        <f>+C21-15018.5</f>
        <v>36572.014999999999</v>
      </c>
    </row>
    <row r="22" spans="1:21" x14ac:dyDescent="0.2">
      <c r="A22" s="44" t="s">
        <v>50</v>
      </c>
      <c r="B22" s="45" t="s">
        <v>51</v>
      </c>
      <c r="C22" s="46">
        <v>56945.353329999998</v>
      </c>
      <c r="D22" s="46">
        <v>2.9999999999999997E-4</v>
      </c>
      <c r="E22">
        <f>+(C22-C$7)/C$8</f>
        <v>14710.690173346882</v>
      </c>
      <c r="F22">
        <f>ROUND(2*E22,0)/2</f>
        <v>14710.5</v>
      </c>
      <c r="G22">
        <f>+C22-(C$7+F22*C$8)</f>
        <v>6.9224999999278225E-2</v>
      </c>
      <c r="K22">
        <f>+G22</f>
        <v>6.9224999999278225E-2</v>
      </c>
      <c r="O22">
        <f ca="1">+C$11+C$12*$F22</f>
        <v>6.7727992319691427E-2</v>
      </c>
      <c r="Q22" s="2">
        <f>+C22-15018.5</f>
        <v>41926.853329999998</v>
      </c>
    </row>
    <row r="23" spans="1:21" x14ac:dyDescent="0.2">
      <c r="A23" s="44" t="s">
        <v>50</v>
      </c>
      <c r="B23" s="45" t="s">
        <v>49</v>
      </c>
      <c r="C23" s="46">
        <v>56945.532709999999</v>
      </c>
      <c r="D23" s="46">
        <v>2.9999999999999997E-4</v>
      </c>
      <c r="E23">
        <f>+(C23-C$7)/C$8</f>
        <v>14711.182962006538</v>
      </c>
      <c r="F23">
        <f>ROUND(2*E23,0)/2</f>
        <v>14711</v>
      </c>
      <c r="G23">
        <f>+C23-(C$7+F23*C$8)</f>
        <v>6.6599999998288695E-2</v>
      </c>
      <c r="K23">
        <f>+G23</f>
        <v>6.6599999998288695E-2</v>
      </c>
      <c r="O23">
        <f ca="1">+C$11+C$12*$F23</f>
        <v>6.7729100243488966E-2</v>
      </c>
      <c r="Q23" s="2">
        <f>+C23-15018.5</f>
        <v>41927.032709999999</v>
      </c>
    </row>
    <row r="24" spans="1:21" x14ac:dyDescent="0.2">
      <c r="A24" s="44" t="s">
        <v>50</v>
      </c>
      <c r="B24" s="45" t="s">
        <v>49</v>
      </c>
      <c r="C24" s="46">
        <v>57609.491020000001</v>
      </c>
      <c r="D24" s="46">
        <v>2.9999999999999997E-4</v>
      </c>
      <c r="E24">
        <f>+(C24-C$7)/C$8</f>
        <v>16535.194143018056</v>
      </c>
      <c r="F24">
        <f>ROUND(2*E24,0)/2</f>
        <v>16535</v>
      </c>
      <c r="G24">
        <f>+C24-(C$7+F24*C$8)</f>
        <v>7.0670000000973232E-2</v>
      </c>
      <c r="K24">
        <f>+G24</f>
        <v>7.0670000000973232E-2</v>
      </c>
      <c r="O24">
        <f ca="1">+C$11+C$12*$F24</f>
        <v>7.177080625684687E-2</v>
      </c>
      <c r="Q24" s="2">
        <f>+C24-15018.5</f>
        <v>42590.991020000001</v>
      </c>
    </row>
    <row r="25" spans="1:21" x14ac:dyDescent="0.2">
      <c r="A25" s="44" t="s">
        <v>50</v>
      </c>
      <c r="B25" s="45" t="s">
        <v>49</v>
      </c>
      <c r="C25" s="46">
        <v>57609.49151</v>
      </c>
      <c r="D25" s="46">
        <v>1E-4</v>
      </c>
      <c r="E25">
        <f>+(C25-C$7)/C$8</f>
        <v>16535.195489134916</v>
      </c>
      <c r="F25">
        <f>ROUND(2*E25,0)/2</f>
        <v>16535</v>
      </c>
      <c r="G25">
        <f>+C25-(C$7+F25*C$8)</f>
        <v>7.1159999999508727E-2</v>
      </c>
      <c r="K25">
        <f>+G25</f>
        <v>7.1159999999508727E-2</v>
      </c>
      <c r="O25">
        <f ca="1">+C$11+C$12*$F25</f>
        <v>7.177080625684687E-2</v>
      </c>
      <c r="Q25" s="2">
        <f>+C25-15018.5</f>
        <v>42590.99151</v>
      </c>
    </row>
    <row r="26" spans="1:21" x14ac:dyDescent="0.2">
      <c r="A26" s="47" t="s">
        <v>52</v>
      </c>
      <c r="B26" s="48" t="s">
        <v>49</v>
      </c>
      <c r="C26" s="49">
        <v>57735.438839999959</v>
      </c>
      <c r="D26" s="49">
        <v>2.9999999999999997E-4</v>
      </c>
      <c r="E26">
        <f t="shared" ref="E26:E33" si="0">+(C26-C$7)/C$8</f>
        <v>16881.195132001758</v>
      </c>
      <c r="F26">
        <f t="shared" ref="F26:F33" si="1">ROUND(2*E26,0)/2</f>
        <v>16881</v>
      </c>
      <c r="G26">
        <f t="shared" ref="G26:G33" si="2">+C26-(C$7+F26*C$8)</f>
        <v>7.1029999962775037E-2</v>
      </c>
      <c r="K26">
        <f t="shared" ref="K26:K33" si="3">+G26</f>
        <v>7.1029999962775037E-2</v>
      </c>
      <c r="O26">
        <f t="shared" ref="O26:O33" ca="1" si="4">+C$11+C$12*$F26</f>
        <v>7.2537489524731644E-2</v>
      </c>
      <c r="Q26" s="2">
        <f t="shared" ref="Q26:Q33" si="5">+C26-15018.5</f>
        <v>42716.938839999959</v>
      </c>
    </row>
    <row r="27" spans="1:21" x14ac:dyDescent="0.2">
      <c r="A27" s="47" t="s">
        <v>52</v>
      </c>
      <c r="B27" s="48" t="s">
        <v>49</v>
      </c>
      <c r="C27" s="49">
        <v>57735.439139999915</v>
      </c>
      <c r="D27" s="49">
        <v>2.0000000000000001E-4</v>
      </c>
      <c r="E27">
        <f t="shared" si="0"/>
        <v>16881.195956154817</v>
      </c>
      <c r="F27">
        <f t="shared" si="1"/>
        <v>16881</v>
      </c>
      <c r="G27">
        <f t="shared" si="2"/>
        <v>7.1329999918816611E-2</v>
      </c>
      <c r="K27">
        <f t="shared" si="3"/>
        <v>7.1329999918816611E-2</v>
      </c>
      <c r="O27">
        <f t="shared" ca="1" si="4"/>
        <v>7.2537489524731644E-2</v>
      </c>
      <c r="Q27" s="2">
        <f t="shared" si="5"/>
        <v>42716.939139999915</v>
      </c>
    </row>
    <row r="28" spans="1:21" x14ac:dyDescent="0.2">
      <c r="A28" s="47" t="s">
        <v>52</v>
      </c>
      <c r="B28" s="48" t="s">
        <v>49</v>
      </c>
      <c r="C28" s="49">
        <v>57735.439859999809</v>
      </c>
      <c r="D28" s="49">
        <v>4.0000000000000002E-4</v>
      </c>
      <c r="E28">
        <f t="shared" si="0"/>
        <v>16881.197934122167</v>
      </c>
      <c r="F28">
        <f t="shared" si="1"/>
        <v>16881</v>
      </c>
      <c r="G28">
        <f t="shared" si="2"/>
        <v>7.204999981331639E-2</v>
      </c>
      <c r="K28">
        <f t="shared" si="3"/>
        <v>7.204999981331639E-2</v>
      </c>
      <c r="O28">
        <f t="shared" ca="1" si="4"/>
        <v>7.2537489524731644E-2</v>
      </c>
      <c r="Q28" s="2">
        <f t="shared" si="5"/>
        <v>42716.939859999809</v>
      </c>
    </row>
    <row r="29" spans="1:21" x14ac:dyDescent="0.2">
      <c r="A29" s="47" t="s">
        <v>52</v>
      </c>
      <c r="B29" s="48" t="s">
        <v>51</v>
      </c>
      <c r="C29" s="49">
        <v>57751.276159999892</v>
      </c>
      <c r="D29" s="49">
        <v>4.0000000000000002E-4</v>
      </c>
      <c r="E29">
        <f t="shared" si="0"/>
        <v>16924.703057608014</v>
      </c>
      <c r="F29">
        <f t="shared" si="1"/>
        <v>16924.5</v>
      </c>
      <c r="G29">
        <f t="shared" si="2"/>
        <v>7.3914999891712796E-2</v>
      </c>
      <c r="K29">
        <f t="shared" si="3"/>
        <v>7.3914999891712796E-2</v>
      </c>
      <c r="O29">
        <f t="shared" ca="1" si="4"/>
        <v>7.2633878895115994E-2</v>
      </c>
      <c r="Q29" s="2">
        <f t="shared" si="5"/>
        <v>42732.776159999892</v>
      </c>
    </row>
    <row r="30" spans="1:21" x14ac:dyDescent="0.2">
      <c r="A30" s="47" t="s">
        <v>52</v>
      </c>
      <c r="B30" s="48" t="s">
        <v>51</v>
      </c>
      <c r="C30" s="49">
        <v>57751.276370000094</v>
      </c>
      <c r="D30" s="49">
        <v>2.0000000000000001E-4</v>
      </c>
      <c r="E30">
        <f t="shared" si="0"/>
        <v>16924.703634515794</v>
      </c>
      <c r="F30">
        <f t="shared" si="1"/>
        <v>16924.5</v>
      </c>
      <c r="G30">
        <f t="shared" si="2"/>
        <v>7.4125000093772542E-2</v>
      </c>
      <c r="K30">
        <f t="shared" si="3"/>
        <v>7.4125000093772542E-2</v>
      </c>
      <c r="O30">
        <f t="shared" ca="1" si="4"/>
        <v>7.2633878895115994E-2</v>
      </c>
      <c r="Q30" s="2">
        <f t="shared" si="5"/>
        <v>42732.776370000094</v>
      </c>
    </row>
    <row r="31" spans="1:21" x14ac:dyDescent="0.2">
      <c r="A31" s="47" t="s">
        <v>52</v>
      </c>
      <c r="B31" s="48" t="s">
        <v>51</v>
      </c>
      <c r="C31" s="49">
        <v>57751.276639999822</v>
      </c>
      <c r="D31" s="49">
        <v>2.9999999999999997E-4</v>
      </c>
      <c r="E31">
        <f t="shared" si="0"/>
        <v>16924.70437625291</v>
      </c>
      <c r="F31">
        <f t="shared" si="1"/>
        <v>16924.5</v>
      </c>
      <c r="G31">
        <f t="shared" si="2"/>
        <v>7.4394999821379315E-2</v>
      </c>
      <c r="K31">
        <f t="shared" si="3"/>
        <v>7.4394999821379315E-2</v>
      </c>
      <c r="O31">
        <f t="shared" ca="1" si="4"/>
        <v>7.2633878895115994E-2</v>
      </c>
      <c r="Q31" s="2">
        <f t="shared" si="5"/>
        <v>42732.776639999822</v>
      </c>
    </row>
    <row r="32" spans="1:21" x14ac:dyDescent="0.2">
      <c r="A32" s="47" t="s">
        <v>52</v>
      </c>
      <c r="B32" s="48" t="s">
        <v>51</v>
      </c>
      <c r="C32" s="49">
        <v>58005.35503999982</v>
      </c>
      <c r="D32" s="49">
        <v>8.0000000000000004E-4</v>
      </c>
      <c r="E32">
        <f t="shared" si="0"/>
        <v>17622.702782890086</v>
      </c>
      <c r="F32">
        <f t="shared" si="1"/>
        <v>17622.5</v>
      </c>
      <c r="G32">
        <f t="shared" si="2"/>
        <v>7.3814999821479432E-2</v>
      </c>
      <c r="K32">
        <f t="shared" si="3"/>
        <v>7.3814999821479432E-2</v>
      </c>
      <c r="O32">
        <f t="shared" ca="1" si="4"/>
        <v>7.4180540516455812E-2</v>
      </c>
      <c r="Q32" s="2">
        <f t="shared" si="5"/>
        <v>42986.85503999982</v>
      </c>
    </row>
    <row r="33" spans="1:17" x14ac:dyDescent="0.2">
      <c r="A33" s="47" t="s">
        <v>52</v>
      </c>
      <c r="B33" s="48" t="s">
        <v>49</v>
      </c>
      <c r="C33" s="49">
        <v>58005.537789999973</v>
      </c>
      <c r="D33" s="49">
        <v>4.0000000000000002E-4</v>
      </c>
      <c r="E33">
        <f t="shared" si="0"/>
        <v>17623.204829537579</v>
      </c>
      <c r="F33">
        <f t="shared" si="1"/>
        <v>17623</v>
      </c>
      <c r="G33">
        <f t="shared" si="2"/>
        <v>7.4559999971825164E-2</v>
      </c>
      <c r="K33">
        <f t="shared" si="3"/>
        <v>7.4559999971825164E-2</v>
      </c>
      <c r="O33">
        <f t="shared" ca="1" si="4"/>
        <v>7.4181648440253323E-2</v>
      </c>
      <c r="Q33" s="2">
        <f t="shared" si="5"/>
        <v>42987.037789999973</v>
      </c>
    </row>
    <row r="34" spans="1:17" x14ac:dyDescent="0.2">
      <c r="C34" s="8"/>
      <c r="D34" s="8"/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33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2024-01-25T05:40:38Z</dcterms:modified>
</cp:coreProperties>
</file>