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4CF2B0C-7088-4839-821C-667BD104DBF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E22" i="1"/>
  <c r="F22" i="1"/>
  <c r="G22" i="1"/>
  <c r="K22" i="1"/>
  <c r="C9" i="1"/>
  <c r="D9" i="1"/>
  <c r="D8" i="1"/>
  <c r="F16" i="1"/>
  <c r="C17" i="1"/>
  <c r="Q21" i="1"/>
  <c r="E21" i="1"/>
  <c r="F21" i="1"/>
  <c r="G21" i="1"/>
  <c r="I21" i="1"/>
  <c r="C11" i="1"/>
  <c r="C12" i="1"/>
  <c r="C16" i="1" l="1"/>
  <c r="D18" i="1" s="1"/>
  <c r="O22" i="1"/>
  <c r="O21" i="1"/>
  <c r="C15" i="1"/>
  <c r="F18" i="1" s="1"/>
  <c r="F17" i="1"/>
  <c r="C18" i="1" l="1"/>
  <c r="F19" i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<sst xmlns="http://schemas.openxmlformats.org/spreadsheetml/2006/main" count="55" uniqueCount="51">
  <si>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</si>
  <si>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</si>
  <si>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</si>
  <si>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</si>
  <si>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</si>
  <si>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</si>
  <si>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</si>
  <si>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</si>
  <si>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</si>
  <si>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</si>
  <si>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</si>
  <si>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</si>
  <si>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</si>
  <si>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</si>
  <si>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</si>
  <si>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</si>
  <si>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</si>
  <si>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</si>
  <si>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</si>
  <si>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</si>
  <si>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</si>
  <si>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</si>
  <si>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</si>
  <si>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</si>
  <si>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</si>
  <si>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</si>
  <si>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</si>
  <si>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</si>
  <si>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</si>
  <si>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</si>
  <si>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</si>
  <si>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</si>
  <si>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</si>
  <si>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</si>
  <si>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</si>
  <si>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</si>
  <si>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</si>
  <si>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</si>
  <si>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</si>
  <si>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</si>
  <si>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</si>
  <si>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V0943 Cep  </t>
  </si>
  <si>
    <t>2017K</t>
  </si>
  <si>
    <t>G4602-2492</t>
  </si>
  <si>
    <t xml:space="preserve">EW        </t>
  </si>
  <si>
    <t>pr_6</t>
  </si>
  <si>
    <t xml:space="preserve">        </t>
  </si>
  <si>
    <t>V0943 Cep   / GSC 4602-2492</t>
  </si>
  <si>
    <t>GCVS</t>
  </si>
  <si>
    <t>OEJV 0179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</si>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</sst>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6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V0943 Cep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15197.5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84-4C60-AA21-84D4F7B3D7E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15197.5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84-4C60-AA21-84D4F7B3D7E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15197.5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84-4C60-AA21-84D4F7B3D7E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15197.5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3.9024999998218846E-2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84-4C60-AA21-84D4F7B3D7E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15197.5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84-4C60-AA21-84D4F7B3D7E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15197.5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84-4C60-AA21-84D4F7B3D7E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15197.5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84-4C60-AA21-84D4F7B3D7E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15197.5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3.9024999998218846E-2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84-4C60-AA21-84D4F7B3D7E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15197.5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D84-4C60-AA21-84D4F7B3D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943608"/>
        <c:axId val="1"/>
      </c:scatterChart>
      <c:valAx>
        <c:axId val="580943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0943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81F6DBD-E5AB-B97A-F892-5F1DE5261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23.291899999999998</v>
      </c>
      <c r="L1" s="32">
        <v>76.125290000000007</v>
      </c>
      <c r="M1" s="33">
        <v>51350.838000000003</v>
      </c>
      <c r="N1" s="33">
        <v>0.36845</v>
      </c>
      <c r="O1" s="31" t="s">
        <v>44</v>
      </c>
      <c r="P1" s="42">
        <v>13.3</v>
      </c>
      <c r="Q1" s="42">
        <v>13.9</v>
      </c>
      <c r="R1" s="43" t="s">
        <v>45</v>
      </c>
      <c r="S1" s="3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51350.838000000003</v>
      </c>
      <c r="D4" s="27">
        <v>0.36845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7">
        <v>51350.838000000003</v>
      </c>
      <c r="D7" s="28" t="s">
        <v>48</v>
      </c>
    </row>
    <row r="8" spans="1:19" x14ac:dyDescent="0.2">
      <c r="A8" t="s">
        <v>3</v>
      </c>
      <c r="C8" s="47">
        <f>N1</f>
        <v>0.36845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2.5678565552372985E-6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56950.211673716076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0.36845256785655522</v>
      </c>
      <c r="E16" s="14" t="s">
        <v>30</v>
      </c>
      <c r="F16" s="35">
        <f ca="1">NOW()+15018.5+$C$5/24</f>
        <v>60334.781203935185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24384</v>
      </c>
    </row>
    <row r="18" spans="1:21" ht="14.25" thickTop="1" thickBot="1" x14ac:dyDescent="0.25">
      <c r="A18" s="16" t="s">
        <v>5</v>
      </c>
      <c r="B18" s="10"/>
      <c r="C18" s="19">
        <f ca="1">+C15</f>
        <v>56950.211673716076</v>
      </c>
      <c r="D18" s="20">
        <f ca="1">+C16</f>
        <v>0.36845256785655522</v>
      </c>
      <c r="E18" s="14" t="s">
        <v>36</v>
      </c>
      <c r="F18" s="23">
        <f ca="1">ROUND(2*(F16-$C$15)/$C$16,0)/2+F15</f>
        <v>9187</v>
      </c>
    </row>
    <row r="19" spans="1:21" ht="13.5" thickTop="1" x14ac:dyDescent="0.2">
      <c r="E19" s="14" t="s">
        <v>31</v>
      </c>
      <c r="F19" s="18">
        <f ca="1">+$C$15+$C$16*F18-15018.5-$C$5/24</f>
        <v>45317.081247947586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51350.838000000003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36332.338000000003</v>
      </c>
    </row>
    <row r="22" spans="1:21" x14ac:dyDescent="0.2">
      <c r="A22" s="44" t="s">
        <v>49</v>
      </c>
      <c r="B22" s="45" t="s">
        <v>50</v>
      </c>
      <c r="C22" s="46">
        <v>56950.395900000003</v>
      </c>
      <c r="D22" s="46">
        <v>2.9999999999999997E-4</v>
      </c>
      <c r="E22">
        <f>+(C22-C$7)/C$8</f>
        <v>15197.605916677974</v>
      </c>
      <c r="F22">
        <f>ROUND(2*E22,0)/2</f>
        <v>15197.5</v>
      </c>
      <c r="G22">
        <f>+C22-(C$7+F22*C$8)</f>
        <v>3.9024999998218846E-2</v>
      </c>
      <c r="K22">
        <f>+G22</f>
        <v>3.9024999998218846E-2</v>
      </c>
      <c r="O22">
        <f ca="1">+C$11+C$12*$F22</f>
        <v>3.9024999998218846E-2</v>
      </c>
      <c r="Q22" s="2">
        <f>+C22-15018.5</f>
        <v>41931.895900000003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2024-01-25T05:44:56Z</dcterms:modified>
</cp:coreProperties>
</file>