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CCCB8A7-D330-465F-B05E-12DCB69ACA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2" i="1"/>
  <c r="Q23" i="1"/>
  <c r="Q24" i="1"/>
  <c r="Q25" i="1"/>
  <c r="Q26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O22" i="1"/>
  <c r="C15" i="1"/>
  <c r="F18" i="1" s="1"/>
  <c r="O21" i="1"/>
  <c r="O26" i="1"/>
  <c r="O25" i="1"/>
  <c r="O23" i="1"/>
  <c r="O24" i="1"/>
  <c r="F19" i="1" l="1"/>
  <c r="C18" i="1"/>
</calcChain>
</file>

<file path=xl/sharedStrings.xml><?xml version="1.0" encoding="utf-8"?>
<sst xmlns="http://schemas.openxmlformats.org/spreadsheetml/2006/main" count="69" uniqueCount="55">
  <si>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</si>
  <si>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</si>
  <si>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</si>
  <si>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</si>
  <si>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</si>
  <si>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</si>
  <si>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</si>
  <si>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</si>
  <si>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</si>
  <si>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</si>
  <si>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</si>
  <si>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</si>
  <si>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</si>
  <si>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</si>
  <si>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</si>
  <si>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</si>
  <si>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</si>
  <si>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</si>
  <si>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</si>
  <si>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</si>
  <si>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</si>
  <si>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</si>
  <si>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</si>
  <si>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</si>
  <si>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</si>
  <si>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</si>
  <si>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</si>
  <si>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</si>
  <si>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</si>
  <si>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</si>
  <si>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</si>
  <si>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</si>
  <si>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</si>
  <si>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</si>
  <si>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</si>
  <si>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</si>
  <si>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</si>
  <si>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</si>
  <si>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</si>
  <si>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</si>
  <si>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</si>
  <si>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</si>
  <si>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</si>
  <si>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</si>
  <si>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Z Cha</t>
  </si>
  <si>
    <t>2019G</t>
  </si>
  <si>
    <t>G9394-2439</t>
  </si>
  <si>
    <t>UGSU+EA</t>
  </si>
  <si>
    <t>pr_</t>
  </si>
  <si>
    <t xml:space="preserve"> pec(UG)+M5.5e </t>
  </si>
  <si>
    <t xml:space="preserve"> Cha</t>
  </si>
  <si>
    <t>Cha</t>
  </si>
  <si>
    <t>Z Cha / GSC 9394-2439</t>
  </si>
  <si>
    <t>as of 2019-07-05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</si>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</sst>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Cha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8-4FC2-B51E-517B0F067B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8-4FC2-B51E-517B0F067B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8-4FC2-B51E-517B0F067B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-5.9693498915294185E-3</c:v>
                </c:pt>
                <c:pt idx="2">
                  <c:v>-5.7786648903856985E-3</c:v>
                </c:pt>
                <c:pt idx="3">
                  <c:v>-5.7219498921767808E-3</c:v>
                </c:pt>
                <c:pt idx="4">
                  <c:v>-5.9412648915895261E-3</c:v>
                </c:pt>
                <c:pt idx="5">
                  <c:v>-5.8705798874143511E-3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8-4FC2-B51E-517B0F067B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8-4FC2-B51E-517B0F067B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8-4FC2-B51E-517B0F067B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  <c:pt idx="2">
                    <c:v>5.0000000000000001E-4</c:v>
                  </c:pt>
                  <c:pt idx="3">
                    <c:v>3.6999999999999999E-4</c:v>
                  </c:pt>
                  <c:pt idx="4">
                    <c:v>2.5999999999999998E-4</c:v>
                  </c:pt>
                  <c:pt idx="5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8-4FC2-B51E-517B0F067B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-2.0245539618032882E-8</c:v>
                </c:pt>
                <c:pt idx="1">
                  <c:v>-5.8544345473704783E-3</c:v>
                </c:pt>
                <c:pt idx="2">
                  <c:v>-5.8545120995535729E-3</c:v>
                </c:pt>
                <c:pt idx="3">
                  <c:v>-5.8575366346942728E-3</c:v>
                </c:pt>
                <c:pt idx="4">
                  <c:v>-5.8576141868773675E-3</c:v>
                </c:pt>
                <c:pt idx="5">
                  <c:v>-5.8576917390604621E-3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8-4FC2-B51E-517B0F067B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75490</c:v>
                </c:pt>
                <c:pt idx="2">
                  <c:v>75491</c:v>
                </c:pt>
                <c:pt idx="3">
                  <c:v>75530</c:v>
                </c:pt>
                <c:pt idx="4">
                  <c:v>75531</c:v>
                </c:pt>
                <c:pt idx="5">
                  <c:v>75532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8-4FC2-B51E-517B0F06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20128"/>
        <c:axId val="1"/>
      </c:scatterChart>
      <c:valAx>
        <c:axId val="68112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2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C17A44-B5AD-4DA1-91D7-7AD1A72A4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52</v>
      </c>
      <c r="F1" s="31" t="s">
        <v>44</v>
      </c>
      <c r="G1" s="32" t="s">
        <v>45</v>
      </c>
      <c r="H1" s="33"/>
      <c r="I1" s="34" t="s">
        <v>46</v>
      </c>
      <c r="J1" s="35" t="s">
        <v>44</v>
      </c>
      <c r="K1" s="36">
        <v>8.0726999999999993</v>
      </c>
      <c r="L1" s="37">
        <v>76.319999999999993</v>
      </c>
      <c r="M1" s="38">
        <v>52500.07489999989</v>
      </c>
      <c r="N1" s="38">
        <v>7.4499314999999997E-2</v>
      </c>
      <c r="O1" s="41" t="s">
        <v>47</v>
      </c>
      <c r="P1">
        <v>11.5</v>
      </c>
      <c r="Q1">
        <v>16.2</v>
      </c>
      <c r="R1" t="s">
        <v>48</v>
      </c>
      <c r="S1" t="s">
        <v>49</v>
      </c>
      <c r="T1" t="s">
        <v>44</v>
      </c>
      <c r="U1" t="s">
        <v>50</v>
      </c>
      <c r="V1" t="s">
        <v>51</v>
      </c>
    </row>
    <row r="2" spans="1:22" x14ac:dyDescent="0.2">
      <c r="A2" t="s">
        <v>25</v>
      </c>
      <c r="B2" t="s">
        <v>47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7" t="s">
        <v>39</v>
      </c>
      <c r="D4" s="28">
        <v>104.1</v>
      </c>
      <c r="E4" s="42" t="s">
        <v>53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45">
        <v>52500.07489999989</v>
      </c>
      <c r="D7" s="29" t="s">
        <v>54</v>
      </c>
    </row>
    <row r="8" spans="1:22" x14ac:dyDescent="0.2">
      <c r="A8" t="s">
        <v>5</v>
      </c>
      <c r="C8" s="45">
        <v>7.4499314999999997E-2</v>
      </c>
      <c r="D8" s="29" t="s">
        <v>54</v>
      </c>
    </row>
    <row r="9" spans="1:22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INTERCEPT(INDIRECT($E$9):G992,INDIRECT($D$9):F992)</f>
        <v>-2.0245539618032882E-8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SLOPE(INDIRECT($E$9):G992,INDIRECT($D$9):F992)</f>
        <v>-7.7552183094858393E-8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58127.151302888145</v>
      </c>
      <c r="E15" s="14" t="s">
        <v>36</v>
      </c>
      <c r="F15" s="39">
        <v>1</v>
      </c>
    </row>
    <row r="16" spans="1:22" x14ac:dyDescent="0.2">
      <c r="A16" s="16" t="s">
        <v>6</v>
      </c>
      <c r="B16" s="10"/>
      <c r="C16" s="17">
        <f ca="1">+C8+C12</f>
        <v>7.4499237447816904E-2</v>
      </c>
      <c r="E16" s="14" t="s">
        <v>32</v>
      </c>
      <c r="F16" s="40">
        <f ca="1">NOW()+15018.5+$C$5/24</f>
        <v>60335.673768749999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105178</v>
      </c>
    </row>
    <row r="18" spans="1:21" ht="14.25" thickTop="1" thickBot="1" x14ac:dyDescent="0.25">
      <c r="A18" s="16" t="s">
        <v>7</v>
      </c>
      <c r="B18" s="10"/>
      <c r="C18" s="19">
        <f ca="1">+C15</f>
        <v>58127.151302888145</v>
      </c>
      <c r="D18" s="20">
        <f ca="1">+C16</f>
        <v>7.4499237447816904E-2</v>
      </c>
      <c r="E18" s="14" t="s">
        <v>38</v>
      </c>
      <c r="F18" s="23">
        <f ca="1">ROUND(2*(F16-$C$15)/$C$16,0)/2+F15</f>
        <v>29646</v>
      </c>
    </row>
    <row r="19" spans="1:21" ht="13.5" thickTop="1" x14ac:dyDescent="0.2">
      <c r="E19" s="14" t="s">
        <v>33</v>
      </c>
      <c r="F19" s="18">
        <f ca="1">+$C$15+$C$16*F18-15018.5-$C$5/24</f>
        <v>45317.651529599461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54</v>
      </c>
      <c r="C21" s="8">
        <v>52500.07489999989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-2.0245539618032882E-8</v>
      </c>
      <c r="Q21" s="2">
        <f t="shared" ref="Q21:Q26" si="4">+C21-15018.5</f>
        <v>37481.57489999989</v>
      </c>
    </row>
    <row r="22" spans="1:21" x14ac:dyDescent="0.2">
      <c r="A22" s="43" t="s">
        <v>0</v>
      </c>
      <c r="B22" s="44" t="s">
        <v>1</v>
      </c>
      <c r="C22" s="43">
        <v>58124.022219999999</v>
      </c>
      <c r="D22" s="43">
        <v>2.5000000000000001E-4</v>
      </c>
      <c r="E22">
        <f t="shared" si="0"/>
        <v>75489.919873761377</v>
      </c>
      <c r="F22">
        <f t="shared" si="1"/>
        <v>75490</v>
      </c>
      <c r="G22">
        <f t="shared" si="2"/>
        <v>-5.9693498915294185E-3</v>
      </c>
      <c r="K22">
        <f>+G22</f>
        <v>-5.9693498915294185E-3</v>
      </c>
      <c r="O22">
        <f t="shared" ca="1" si="3"/>
        <v>-5.8544345473704783E-3</v>
      </c>
      <c r="Q22" s="2">
        <f t="shared" si="4"/>
        <v>43105.522219999999</v>
      </c>
    </row>
    <row r="23" spans="1:21" x14ac:dyDescent="0.2">
      <c r="A23" s="43" t="s">
        <v>0</v>
      </c>
      <c r="B23" s="44" t="s">
        <v>1</v>
      </c>
      <c r="C23" s="43">
        <v>58124.09691</v>
      </c>
      <c r="D23" s="43">
        <v>5.0000000000000001E-4</v>
      </c>
      <c r="E23">
        <f t="shared" si="0"/>
        <v>75490.922433315121</v>
      </c>
      <c r="F23">
        <f t="shared" si="1"/>
        <v>75491</v>
      </c>
      <c r="G23">
        <f t="shared" si="2"/>
        <v>-5.7786648903856985E-3</v>
      </c>
      <c r="K23">
        <f>+G23</f>
        <v>-5.7786648903856985E-3</v>
      </c>
      <c r="O23">
        <f t="shared" ca="1" si="3"/>
        <v>-5.8545120995535729E-3</v>
      </c>
      <c r="Q23" s="2">
        <f t="shared" si="4"/>
        <v>43105.59691</v>
      </c>
    </row>
    <row r="24" spans="1:21" x14ac:dyDescent="0.2">
      <c r="A24" s="43" t="s">
        <v>0</v>
      </c>
      <c r="B24" s="44" t="s">
        <v>1</v>
      </c>
      <c r="C24" s="43">
        <v>58127.002439999997</v>
      </c>
      <c r="D24" s="43">
        <v>3.6999999999999999E-4</v>
      </c>
      <c r="E24">
        <f t="shared" si="0"/>
        <v>75529.923194597242</v>
      </c>
      <c r="F24">
        <f t="shared" si="1"/>
        <v>75530</v>
      </c>
      <c r="G24">
        <f t="shared" si="2"/>
        <v>-5.7219498921767808E-3</v>
      </c>
      <c r="K24">
        <f>+G24</f>
        <v>-5.7219498921767808E-3</v>
      </c>
      <c r="O24">
        <f t="shared" ca="1" si="3"/>
        <v>-5.8575366346942728E-3</v>
      </c>
      <c r="Q24" s="2">
        <f t="shared" si="4"/>
        <v>43108.502439999997</v>
      </c>
    </row>
    <row r="25" spans="1:21" x14ac:dyDescent="0.2">
      <c r="A25" s="43" t="s">
        <v>0</v>
      </c>
      <c r="B25" s="44" t="s">
        <v>1</v>
      </c>
      <c r="C25" s="43">
        <v>58127.076719999997</v>
      </c>
      <c r="D25" s="43">
        <v>2.5999999999999998E-4</v>
      </c>
      <c r="E25">
        <f t="shared" si="0"/>
        <v>75530.920250744675</v>
      </c>
      <c r="F25">
        <f t="shared" si="1"/>
        <v>75531</v>
      </c>
      <c r="G25">
        <f t="shared" si="2"/>
        <v>-5.9412648915895261E-3</v>
      </c>
      <c r="K25">
        <f>+G25</f>
        <v>-5.9412648915895261E-3</v>
      </c>
      <c r="O25">
        <f t="shared" ca="1" si="3"/>
        <v>-5.8576141868773675E-3</v>
      </c>
      <c r="Q25" s="2">
        <f t="shared" si="4"/>
        <v>43108.576719999997</v>
      </c>
    </row>
    <row r="26" spans="1:21" x14ac:dyDescent="0.2">
      <c r="A26" s="43" t="s">
        <v>0</v>
      </c>
      <c r="B26" s="44" t="s">
        <v>1</v>
      </c>
      <c r="C26" s="43">
        <v>58127.151290000002</v>
      </c>
      <c r="D26" s="43">
        <v>3.1E-4</v>
      </c>
      <c r="E26">
        <f t="shared" si="0"/>
        <v>75531.92119954541</v>
      </c>
      <c r="F26">
        <f t="shared" si="1"/>
        <v>75532</v>
      </c>
      <c r="G26">
        <f t="shared" si="2"/>
        <v>-5.8705798874143511E-3</v>
      </c>
      <c r="K26">
        <f>+G26</f>
        <v>-5.8705798874143511E-3</v>
      </c>
      <c r="O26">
        <f t="shared" ca="1" si="3"/>
        <v>-5.8576917390604621E-3</v>
      </c>
      <c r="Q26" s="2">
        <f t="shared" si="4"/>
        <v>43108.651290000002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563" r:id="rId1" display="http://vsolj.cetus-net.org/bulletin.html"/>
    <hyperlink ref="H64556" r:id="rId2" display="https://www.aavso.org/ejaavso"/>
    <hyperlink ref="I64563" r:id="rId3" display="http://vsolj.cetus-net.org/bulletin.html"/>
    <hyperlink ref="AQ58214" r:id="rId4" display="http://cdsbib.u-strasbg.fr/cgi-bin/cdsbib?1990RMxAA..21..381G"/>
    <hyperlink ref="H64560" r:id="rId5" display="https://www.aavso.org/ejaavso"/>
    <hyperlink ref="AP5578" r:id="rId6" display="http://cdsbib.u-strasbg.fr/cgi-bin/cdsbib?1990RMxAA..21..381G"/>
    <hyperlink ref="AP5581" r:id="rId7" display="http://cdsbib.u-strasbg.fr/cgi-bin/cdsbib?1990RMxAA..21..381G"/>
    <hyperlink ref="AP5579" r:id="rId8" display="http://cdsbib.u-strasbg.fr/cgi-bin/cdsbib?1990RMxAA..21..381G"/>
    <hyperlink ref="AP5563" r:id="rId9" display="http://cdsbib.u-strasbg.fr/cgi-bin/cdsbib?1990RMxAA..21..381G"/>
    <hyperlink ref="AQ5792" r:id="rId10" display="http://cdsbib.u-strasbg.fr/cgi-bin/cdsbib?1990RMxAA..21..381G"/>
    <hyperlink ref="AQ5796" r:id="rId11" display="http://cdsbib.u-strasbg.fr/cgi-bin/cdsbib?1990RMxAA..21..381G"/>
    <hyperlink ref="AQ65476" r:id="rId12" display="http://cdsbib.u-strasbg.fr/cgi-bin/cdsbib?1990RMxAA..21..381G"/>
    <hyperlink ref="I2684" r:id="rId13" display="http://vsolj.cetus-net.org/bulletin.html"/>
    <hyperlink ref="H2684" r:id="rId14" display="http://vsolj.cetus-net.org/bulletin.html"/>
    <hyperlink ref="AQ601" r:id="rId15" display="http://cdsbib.u-strasbg.fr/cgi-bin/cdsbib?1990RMxAA..21..381G"/>
    <hyperlink ref="AQ600" r:id="rId16" display="http://cdsbib.u-strasbg.fr/cgi-bin/cdsbib?1990RMxAA..21..381G"/>
    <hyperlink ref="AP3854" r:id="rId17" display="http://cdsbib.u-strasbg.fr/cgi-bin/cdsbib?1990RMxAA..21..381G"/>
    <hyperlink ref="AP3872" r:id="rId18" display="http://cdsbib.u-strasbg.fr/cgi-bin/cdsbib?1990RMxAA..21..381G"/>
    <hyperlink ref="AP3873" r:id="rId19" display="http://cdsbib.u-strasbg.fr/cgi-bin/cdsbib?1990RMxAA..21..381G"/>
    <hyperlink ref="AP386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2024-01-26T03:10:13Z</dcterms:modified>
</cp:coreProperties>
</file>