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39279EC-0D38-4D8D-A612-6CBC5F911E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21" i="1"/>
  <c r="H21" i="1"/>
  <c r="G11" i="1"/>
  <c r="F11" i="1"/>
  <c r="E14" i="1"/>
  <c r="C17" i="1"/>
  <c r="Q21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<sst xmlns="http://schemas.openxmlformats.org/spreadsheetml/2006/main" count="52" uniqueCount="47">
  <si>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</si>
  <si>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</si>
  <si>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</si>
  <si>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</si>
  <si>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</si>
  <si>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</si>
  <si>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</si>
  <si>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</si>
  <si>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</si>
  <si>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</si>
  <si>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</si>
  <si>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</si>
  <si>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</si>
  <si>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</si>
  <si>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</si>
  <si>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</si>
  <si>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</si>
  <si>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</si>
  <si>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</si>
  <si>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</si>
  <si>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</si>
  <si>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</si>
  <si>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</si>
  <si>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</si>
  <si>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</si>
  <si>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</si>
  <si>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</si>
  <si>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</si>
  <si>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</si>
  <si>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</si>
  <si>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</si>
  <si>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</si>
  <si>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</si>
  <si>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</si>
  <si>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</si>
  <si>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</si>
  <si>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</si>
  <si>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</si>
  <si>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</si>
  <si>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</si>
  <si>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</si>
  <si>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</si>
  <si>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 Cir / GSC 9013-0374</t>
  </si>
  <si>
    <t>EA</t>
  </si>
  <si>
    <t>IBVS 5931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</si>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</sst>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CE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F-437E-9485-29FDD7968E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F-437E-9485-29FDD7968E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F-437E-9485-29FDD7968E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1F-437E-9485-29FDD7968E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1F-437E-9485-29FDD7968E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1F-437E-9485-29FDD7968E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1F-437E-9485-29FDD7968E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1F-437E-9485-29FDD7968E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1F-437E-9485-29FDD796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2320"/>
        <c:axId val="1"/>
      </c:scatterChart>
      <c:valAx>
        <c:axId val="51789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93D22E-F4CE-7B30-1D46-507F52F0B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48219.078999999998</v>
      </c>
      <c r="D7" s="30" t="s">
        <v>41</v>
      </c>
    </row>
    <row r="8" spans="1:7" x14ac:dyDescent="0.2">
      <c r="A8" t="s">
        <v>3</v>
      </c>
      <c r="C8" s="33">
        <v>13.932399999999999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-1.8965517232698341E-5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60335.679432060184</v>
      </c>
    </row>
    <row r="15" spans="1:7" x14ac:dyDescent="0.2">
      <c r="A15" s="12" t="s">
        <v>17</v>
      </c>
      <c r="B15" s="10"/>
      <c r="C15" s="13">
        <f ca="1">(C7+C11)+(C8+C12)*INT(MAX(F21:F3533))</f>
        <v>54683.703800000003</v>
      </c>
      <c r="D15" s="14" t="s">
        <v>38</v>
      </c>
      <c r="E15" s="15">
        <f ca="1">ROUND(2*(E14-$C$7)/$C$8,0)/2+E13</f>
        <v>870.5</v>
      </c>
    </row>
    <row r="16" spans="1:7" x14ac:dyDescent="0.2">
      <c r="A16" s="16" t="s">
        <v>4</v>
      </c>
      <c r="B16" s="10"/>
      <c r="C16" s="17">
        <f ca="1">+C8+C12</f>
        <v>13.932381034482766</v>
      </c>
      <c r="D16" s="14" t="s">
        <v>39</v>
      </c>
      <c r="E16" s="24">
        <f ca="1">ROUND(2*(E14-$C$15)/$C$16,0)/2+E13</f>
        <v>406.5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45329.112523850585</v>
      </c>
    </row>
    <row r="18" spans="1:18" ht="14.25" thickTop="1" thickBot="1" x14ac:dyDescent="0.25">
      <c r="A18" s="16" t="s">
        <v>5</v>
      </c>
      <c r="B18" s="10"/>
      <c r="C18" s="19">
        <f ca="1">+C15</f>
        <v>54683.703800000003</v>
      </c>
      <c r="D18" s="20">
        <f ca="1">+C16</f>
        <v>13.932381034482766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48219.078999999998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33200.578999999998</v>
      </c>
    </row>
    <row r="22" spans="1:18" x14ac:dyDescent="0.2">
      <c r="A22" s="31" t="s">
        <v>44</v>
      </c>
      <c r="B22" s="32" t="s">
        <v>45</v>
      </c>
      <c r="C22" s="31">
        <v>54683.703800000003</v>
      </c>
      <c r="D22" s="31">
        <v>2.8999999999999998E-3</v>
      </c>
      <c r="E22">
        <f>+(C22-C$7)/C$8</f>
        <v>463.99936837874344</v>
      </c>
      <c r="F22">
        <f>ROUND(2*E22,0)/2</f>
        <v>464</v>
      </c>
      <c r="G22">
        <f>+C22-(C$7+F22*C$8)</f>
        <v>-8.7999999959720299E-3</v>
      </c>
      <c r="I22">
        <f>+G22</f>
        <v>-8.7999999959720299E-3</v>
      </c>
      <c r="O22">
        <f ca="1">+C$11+C$12*$F22</f>
        <v>-8.7999999959720299E-3</v>
      </c>
      <c r="Q22" s="2">
        <f>+C22-15018.5</f>
        <v>39665.203800000003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2024-01-26T03:18:22Z</dcterms:modified>
</cp:coreProperties>
</file>