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F965977-9BB5-41B7-AB10-B74DF58312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E14" i="1"/>
  <c r="Q21" i="1"/>
  <c r="G21" i="1"/>
  <c r="C17" i="1"/>
  <c r="H21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<sst xmlns="http://schemas.openxmlformats.org/spreadsheetml/2006/main" count="53" uniqueCount="50">
  <si>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</si>
  <si>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</si>
  <si>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</si>
  <si>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</si>
  <si>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</si>
  <si>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</si>
  <si>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</si>
  <si>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</si>
  <si>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</si>
  <si>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</si>
  <si>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</si>
  <si>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</si>
  <si>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</si>
  <si>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</si>
  <si>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</si>
  <si>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</si>
  <si>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</si>
  <si>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</si>
  <si>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</si>
  <si>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</si>
  <si>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</si>
  <si>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</si>
  <si>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</si>
  <si>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</si>
  <si>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</si>
  <si>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</si>
  <si>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</si>
  <si>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</si>
  <si>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</si>
  <si>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</si>
  <si>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</si>
  <si>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</si>
  <si>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</si>
  <si>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</si>
  <si>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</si>
  <si>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</si>
  <si>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</si>
  <si>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</si>
  <si>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</si>
  <si>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</si>
  <si>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XY Cir</t>
  </si>
  <si>
    <t>XY Cir / GSC 9018-0394</t>
  </si>
  <si>
    <t>E</t>
  </si>
  <si>
    <t>VSX</t>
  </si>
  <si>
    <t>OEJV 0155</t>
  </si>
  <si>
    <t>I</t>
  </si>
  <si>
    <t>0,0100</t>
  </si>
  <si>
    <t>OEJV</t>
  </si>
  <si>
    <t>G9018-0394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</si>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</sst>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Cir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56-4F77-B764-BC97E4BD79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1.3790000004519243E-2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56-4F77-B764-BC97E4BD79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56-4F77-B764-BC97E4BD79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56-4F77-B764-BC97E4BD79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56-4F77-B764-BC97E4BD79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56-4F77-B764-BC97E4BD79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56-4F77-B764-BC97E4BD79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1.3790000004519243E-2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56-4F77-B764-BC97E4BD79A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56-4F77-B764-BC97E4BD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5920"/>
        <c:axId val="1"/>
      </c:scatterChart>
      <c:valAx>
        <c:axId val="51789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</xdr:rowOff>
    </xdr:from>
    <xdr:to>
      <xdr:col>17</xdr:col>
      <xdr:colOff>533400</xdr:colOff>
      <xdr:row>18</xdr:row>
      <xdr:rowOff>142876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C52B253-AE04-1DE6-F308-A12E9E70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52116.845000000001</v>
      </c>
      <c r="D7" s="30" t="s">
        <v>43</v>
      </c>
    </row>
    <row r="8" spans="1:7" x14ac:dyDescent="0.2">
      <c r="A8" t="s">
        <v>3</v>
      </c>
      <c r="C8" s="34">
        <v>3.3307899999999999</v>
      </c>
      <c r="D8" s="30" t="s">
        <v>43</v>
      </c>
    </row>
    <row r="9" spans="1:7" x14ac:dyDescent="0.2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1.1501251046304624E-5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60336.416730324076</v>
      </c>
    </row>
    <row r="15" spans="1:7" x14ac:dyDescent="0.2">
      <c r="A15" s="12" t="s">
        <v>17</v>
      </c>
      <c r="B15" s="10"/>
      <c r="C15" s="13">
        <f ca="1">(C7+C11)+(C8+C12)*INT(MAX(F21:F3533))</f>
        <v>56110.476000000002</v>
      </c>
      <c r="D15" s="14" t="s">
        <v>37</v>
      </c>
      <c r="E15" s="15">
        <f ca="1">ROUND(2*(E14-$C$7)/$C$8,0)/2+E13</f>
        <v>2469</v>
      </c>
    </row>
    <row r="16" spans="1:7" x14ac:dyDescent="0.2">
      <c r="A16" s="16" t="s">
        <v>4</v>
      </c>
      <c r="B16" s="10"/>
      <c r="C16" s="17">
        <f ca="1">+C8+C12</f>
        <v>3.3308015012510461</v>
      </c>
      <c r="D16" s="14" t="s">
        <v>38</v>
      </c>
      <c r="E16" s="24">
        <f ca="1">ROUND(2*(E14-$C$15)/$C$16,0)/2+E13</f>
        <v>1269.5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45320.095172504873</v>
      </c>
    </row>
    <row r="18" spans="1:18" ht="14.25" thickTop="1" thickBot="1" x14ac:dyDescent="0.25">
      <c r="A18" s="16" t="s">
        <v>5</v>
      </c>
      <c r="B18" s="10"/>
      <c r="C18" s="19">
        <f ca="1">+C15</f>
        <v>56110.476000000002</v>
      </c>
      <c r="D18" s="20">
        <f ca="1">+C16</f>
        <v>3.3308015012510461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VSX</v>
      </c>
      <c r="C21" s="8">
        <f>C$7</f>
        <v>52116.845000000001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37098.345000000001</v>
      </c>
    </row>
    <row r="22" spans="1:18" x14ac:dyDescent="0.2">
      <c r="A22" s="31" t="s">
        <v>44</v>
      </c>
      <c r="B22" s="32" t="s">
        <v>45</v>
      </c>
      <c r="C22" s="33">
        <v>56110.476000000002</v>
      </c>
      <c r="D22" s="31" t="s">
        <v>46</v>
      </c>
      <c r="E22">
        <f>+(C22-C$7)/C$8</f>
        <v>1199.0041401589417</v>
      </c>
      <c r="F22">
        <f>ROUND(2*E22,0)/2</f>
        <v>1199</v>
      </c>
      <c r="G22">
        <f>+C22-(C$7+F22*C$8)</f>
        <v>1.3790000004519243E-2</v>
      </c>
      <c r="I22">
        <f>+G22</f>
        <v>1.3790000004519243E-2</v>
      </c>
      <c r="O22">
        <f ca="1">+C$11+C$12*$F22</f>
        <v>1.3790000004519243E-2</v>
      </c>
      <c r="Q22" s="2">
        <f>+C22-15018.5</f>
        <v>41091.976000000002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2024-01-26T03:30:05Z</dcterms:modified>
</cp:coreProperties>
</file>