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606171A-2785-48DD-B308-0EF231C8B9A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C17" i="1"/>
  <c r="Q21" i="1"/>
  <c r="C12" i="1"/>
  <c r="C11" i="1"/>
  <c r="O21" i="1" l="1"/>
  <c r="C15" i="1"/>
  <c r="E16" i="1" s="1"/>
  <c r="O22" i="1"/>
  <c r="C16" i="1"/>
  <c r="D18" i="1" s="1"/>
  <c r="E15" i="1"/>
  <c r="C18" i="1" l="1"/>
  <c r="E17" i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<sst xmlns="http://schemas.openxmlformats.org/spreadsheetml/2006/main" count="52" uniqueCount="48">
  <si>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</si>
  <si>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</si>
  <si>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</si>
  <si>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</si>
  <si>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</si>
  <si>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</si>
  <si>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</si>
  <si>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</si>
  <si>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</si>
  <si>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</si>
  <si>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</si>
  <si>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</si>
  <si>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</si>
  <si>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</si>
  <si>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</si>
  <si>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</si>
  <si>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</si>
  <si>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</si>
  <si>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</si>
  <si>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</si>
  <si>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</si>
  <si>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</si>
  <si>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</si>
  <si>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</si>
  <si>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</si>
  <si>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</si>
  <si>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</si>
  <si>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</si>
  <si>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</si>
  <si>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</si>
  <si>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</si>
  <si>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</si>
  <si>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</si>
  <si>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</si>
  <si>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</si>
  <si>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</si>
  <si>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</si>
  <si>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</si>
  <si>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</si>
  <si>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</si>
  <si>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</si>
  <si>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AW Cru</t>
  </si>
  <si>
    <t>AW Cru / GSC na</t>
  </si>
  <si>
    <t>EA</t>
  </si>
  <si>
    <t>Malkov</t>
  </si>
  <si>
    <t>OEJV 0160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</si>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</sst>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Cru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2F-417C-81A5-2C7E529DD62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-0.1227839999992284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2F-417C-81A5-2C7E529DD62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2F-417C-81A5-2C7E529DD62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2F-417C-81A5-2C7E529DD62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2F-417C-81A5-2C7E529DD62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2F-417C-81A5-2C7E529DD62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2F-417C-81A5-2C7E529DD62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-0.1227839999992284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2F-417C-81A5-2C7E529DD62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2F-417C-81A5-2C7E529DD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818688"/>
        <c:axId val="1"/>
      </c:scatterChart>
      <c:valAx>
        <c:axId val="558818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818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6CAE26-5DA6-7CD0-6B12-BA63691E1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K20" sqref="K2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  <c r="E2" s="10" t="s">
        <v>41</v>
      </c>
      <c r="F2" t="s">
        <v>13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24962.248</v>
      </c>
      <c r="D7" s="30" t="s">
        <v>44</v>
      </c>
    </row>
    <row r="8" spans="1:7" x14ac:dyDescent="0.2">
      <c r="A8" t="s">
        <v>3</v>
      </c>
      <c r="C8" s="8">
        <v>2.452896</v>
      </c>
      <c r="D8" s="30" t="s">
        <v>44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-9.5932494725547623E-6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60326.535730439813</v>
      </c>
    </row>
    <row r="15" spans="1:7" x14ac:dyDescent="0.2">
      <c r="A15" s="12" t="s">
        <v>17</v>
      </c>
      <c r="B15" s="10"/>
      <c r="C15" s="13">
        <f ca="1">(C7+C11)+(C8+C12)*INT(MAX(F21:F3533))</f>
        <v>56356.741119999999</v>
      </c>
      <c r="D15" s="14" t="s">
        <v>37</v>
      </c>
      <c r="E15" s="15">
        <f ca="1">ROUND(2*(E14-$C$7)/$C$8,0)/2+E13</f>
        <v>14418.5</v>
      </c>
    </row>
    <row r="16" spans="1:7" x14ac:dyDescent="0.2">
      <c r="A16" s="16" t="s">
        <v>4</v>
      </c>
      <c r="B16" s="10"/>
      <c r="C16" s="17">
        <f ca="1">+C8+C12</f>
        <v>2.4528864067505274</v>
      </c>
      <c r="D16" s="14" t="s">
        <v>38</v>
      </c>
      <c r="E16" s="24">
        <f ca="1">ROUND(2*(E14-$C$15)/$C$16,0)/2+E13</f>
        <v>1619.5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45311.086489065812</v>
      </c>
    </row>
    <row r="18" spans="1:18" ht="14.25" thickTop="1" thickBot="1" x14ac:dyDescent="0.25">
      <c r="A18" s="16" t="s">
        <v>5</v>
      </c>
      <c r="B18" s="10"/>
      <c r="C18" s="19">
        <f ca="1">+C15</f>
        <v>56356.741119999999</v>
      </c>
      <c r="D18" s="20">
        <f ca="1">+C16</f>
        <v>2.4528864067505274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40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Malkov</v>
      </c>
      <c r="C21" s="8">
        <f>C$7</f>
        <v>24962.248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9943.7479999999996</v>
      </c>
    </row>
    <row r="22" spans="1:18" x14ac:dyDescent="0.2">
      <c r="A22" s="31" t="s">
        <v>45</v>
      </c>
      <c r="B22" s="32" t="s">
        <v>46</v>
      </c>
      <c r="C22" s="33">
        <v>56356.741119999999</v>
      </c>
      <c r="D22" s="33">
        <v>1E-4</v>
      </c>
      <c r="E22">
        <f>+(C22-C$7)/C$8</f>
        <v>12798.949943250753</v>
      </c>
      <c r="F22">
        <f>ROUND(2*E22,0)/2</f>
        <v>12799</v>
      </c>
      <c r="G22">
        <f>+C22-(C$7+F22*C$8)</f>
        <v>-0.1227839999992284</v>
      </c>
      <c r="I22">
        <f>+G22</f>
        <v>-0.1227839999992284</v>
      </c>
      <c r="O22">
        <f ca="1">+C$11+C$12*$F22</f>
        <v>-0.1227839999992284</v>
      </c>
      <c r="Q22" s="2">
        <f>+C22-15018.5</f>
        <v>41338.241119999999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2024-01-16T23:51:27Z</dcterms:modified>
</cp:coreProperties>
</file>