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A4FA302-95D2-40D1-8479-B8129F7FE2C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G21" i="1"/>
  <c r="H21" i="1"/>
  <c r="E15" i="1"/>
  <c r="C17" i="1"/>
  <c r="Q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<sst xmlns="http://schemas.openxmlformats.org/spreadsheetml/2006/main" count="48" uniqueCount="44">
  <si>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</si>
  <si>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</si>
  <si>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</si>
  <si>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</si>
  <si>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</si>
  <si>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</si>
  <si>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</si>
  <si>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</si>
  <si>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</si>
  <si>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</si>
  <si>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</si>
  <si>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</si>
  <si>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</si>
  <si>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</si>
  <si>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</si>
  <si>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</si>
  <si>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</si>
  <si>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</si>
  <si>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</si>
  <si>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</si>
  <si>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</si>
  <si>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</si>
  <si>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</si>
  <si>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</si>
  <si>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</si>
  <si>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</si>
  <si>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</si>
  <si>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</si>
  <si>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</si>
  <si>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</si>
  <si>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</si>
  <si>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</si>
  <si>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</si>
  <si>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</si>
  <si>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</si>
  <si>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</si>
  <si>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</si>
  <si>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G8975-0462_Cru.xls</t>
  </si>
  <si>
    <t>EA</t>
  </si>
  <si>
    <t>IBVS 5495 Eph.</t>
  </si>
  <si>
    <t>IBVS 5495</t>
  </si>
  <si>
    <t>Cru</t>
  </si>
  <si>
    <t>EO Cru / GSC 8975-0462  / NSV 05640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</si>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</sst>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EO Cru - O-C Diagr.</a:t>
            </a:r>
          </a:p>
        </c:rich>
      </c:tx>
      <c:layout>
        <c:manualLayout>
          <c:xMode val="edge"/>
          <c:yMode val="edge"/>
          <c:x val="0.38045112781954887"/>
          <c:y val="4.3010752688172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A5-4CC8-AFE8-173780A87B0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A5-4CC8-AFE8-173780A87B0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A5-4CC8-AFE8-173780A87B0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A5-4CC8-AFE8-173780A87B0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A5-4CC8-AFE8-173780A87B0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A5-4CC8-AFE8-173780A87B0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A5-4CC8-AFE8-173780A87B0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A5-4CC8-AFE8-173780A87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49024"/>
        <c:axId val="1"/>
      </c:scatterChart>
      <c:valAx>
        <c:axId val="97149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49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6CB1EBD-15F6-D85B-2601-A7228479E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0" t="s">
        <v>37</v>
      </c>
      <c r="G1" s="31" t="s">
        <v>38</v>
      </c>
      <c r="H1" s="11" t="s">
        <v>39</v>
      </c>
      <c r="I1" s="32">
        <v>52134.48</v>
      </c>
      <c r="J1" s="32">
        <v>5.0244</v>
      </c>
      <c r="K1" s="33" t="s">
        <v>40</v>
      </c>
      <c r="L1" s="34" t="s">
        <v>41</v>
      </c>
    </row>
    <row r="2" spans="1:12" x14ac:dyDescent="0.2">
      <c r="A2" t="s">
        <v>23</v>
      </c>
      <c r="B2" t="s">
        <v>38</v>
      </c>
      <c r="C2" s="3"/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8">
        <v>52134.48</v>
      </c>
      <c r="D4" s="9">
        <v>5.0244</v>
      </c>
    </row>
    <row r="6" spans="1:12" x14ac:dyDescent="0.2">
      <c r="A6" s="5" t="s">
        <v>0</v>
      </c>
    </row>
    <row r="7" spans="1:12" x14ac:dyDescent="0.2">
      <c r="A7" t="s">
        <v>1</v>
      </c>
      <c r="C7">
        <f>+C4</f>
        <v>52134.48</v>
      </c>
    </row>
    <row r="8" spans="1:12" x14ac:dyDescent="0.2">
      <c r="A8" t="s">
        <v>2</v>
      </c>
      <c r="C8">
        <f>+D4</f>
        <v>5.0244</v>
      </c>
    </row>
    <row r="9" spans="1:12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12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12" x14ac:dyDescent="0.2">
      <c r="A11" s="12" t="s">
        <v>14</v>
      </c>
      <c r="B11" s="12"/>
      <c r="C11" s="24" t="e">
        <f ca="1">INTERCEPT(INDIRECT($G$11):G992,INDIRECT($F$11):F992)</f>
        <v>#DIV/0!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12" x14ac:dyDescent="0.2">
      <c r="A12" s="12" t="s">
        <v>15</v>
      </c>
      <c r="B12" s="12"/>
      <c r="C12" s="24" t="e">
        <f ca="1">SLOPE(INDIRECT($G$11):G992,INDIRECT($F$11):F992)</f>
        <v>#DIV/0!</v>
      </c>
      <c r="D12" s="3"/>
      <c r="E12" s="12"/>
    </row>
    <row r="13" spans="1:12" x14ac:dyDescent="0.2">
      <c r="A13" s="12" t="s">
        <v>18</v>
      </c>
      <c r="B13" s="12"/>
      <c r="C13" s="3" t="s">
        <v>12</v>
      </c>
      <c r="D13" s="3"/>
      <c r="E13" s="12"/>
    </row>
    <row r="14" spans="1:12" x14ac:dyDescent="0.2">
      <c r="A14" s="12"/>
      <c r="B14" s="12"/>
      <c r="C14" s="12"/>
      <c r="D14" s="12"/>
      <c r="E14" s="12"/>
    </row>
    <row r="15" spans="1:12" x14ac:dyDescent="0.2">
      <c r="A15" s="14" t="s">
        <v>16</v>
      </c>
      <c r="B15" s="12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2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2"/>
      <c r="C17" s="12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2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43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8" x14ac:dyDescent="0.2">
      <c r="A21" t="str">
        <f>$K$1</f>
        <v>IBVS 5495</v>
      </c>
      <c r="C21" s="10">
        <f>+$C$4</f>
        <v>52134.48</v>
      </c>
      <c r="D21" s="10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37115.980000000003</v>
      </c>
    </row>
    <row r="22" spans="1:18" x14ac:dyDescent="0.2">
      <c r="C22" s="10"/>
      <c r="D22" s="10"/>
      <c r="Q22" s="2"/>
      <c r="R22" t="str">
        <f>IF(ABS(C22-C21)&lt;0.00001,1,"")</f>
        <v/>
      </c>
    </row>
    <row r="23" spans="1:18" x14ac:dyDescent="0.2">
      <c r="C23" s="10"/>
      <c r="D23" s="10"/>
      <c r="Q23" s="2"/>
    </row>
    <row r="24" spans="1:18" x14ac:dyDescent="0.2"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2024-01-16T23:57:15Z</dcterms:modified>
</cp:coreProperties>
</file>