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7B38E5-23C3-47C6-8828-67057B5CD3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G11" i="1"/>
  <c r="F11" i="1"/>
  <c r="C7" i="1"/>
  <c r="E22" i="1"/>
  <c r="F22" i="1"/>
  <c r="C8" i="1"/>
  <c r="E21" i="1"/>
  <c r="F21" i="1"/>
  <c r="G21" i="1"/>
  <c r="H21" i="1"/>
  <c r="E15" i="1"/>
  <c r="C17" i="1"/>
  <c r="Q21" i="1"/>
  <c r="G22" i="1"/>
  <c r="I22" i="1"/>
  <c r="C11" i="1"/>
  <c r="C12" i="1"/>
  <c r="C16" i="1" l="1"/>
  <c r="D18" i="1" s="1"/>
  <c r="O21" i="1"/>
  <c r="C15" i="1"/>
  <c r="O22" i="1"/>
  <c r="E16" i="1" l="1"/>
  <c r="E17" i="1" s="1"/>
  <c r="C18" i="1"/>
</calcChain>
</file>

<file path=xl/sharedStrings.xml><?xml version="1.0" encoding="utf-8"?>
<sst xmlns="http://schemas.openxmlformats.org/spreadsheetml/2006/main" count="47" uniqueCount="44">
  <si>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</si>
  <si>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</si>
  <si>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</si>
  <si>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</si>
  <si>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</si>
  <si>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</si>
  <si>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</si>
  <si>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</si>
  <si>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</si>
  <si>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</si>
  <si>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</si>
  <si>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</si>
  <si>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</si>
  <si>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</si>
  <si>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</si>
  <si>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</si>
  <si>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</si>
  <si>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</si>
  <si>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</si>
  <si>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</si>
  <si>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</si>
  <si>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</si>
  <si>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</si>
  <si>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</si>
  <si>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</si>
  <si>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</si>
  <si>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</si>
  <si>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</si>
  <si>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</si>
  <si>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</si>
  <si>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</si>
  <si>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</si>
  <si>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</si>
  <si>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</si>
  <si>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</si>
  <si>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</si>
  <si>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</si>
  <si>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</si>
  <si>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XY Cru / G7667-1974</t>
  </si>
  <si>
    <t>EA</t>
  </si>
  <si>
    <t>Cru_XY.xls</t>
  </si>
  <si>
    <t>IBVS 5802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</si>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</sst>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A-4833-9753-54BF203325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-7.2207500001240987E-2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A-4833-9753-54BF203325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CA-4833-9753-54BF203325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CA-4833-9753-54BF203325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CA-4833-9753-54BF203325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CA-4833-9753-54BF203325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CA-4833-9753-54BF203325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-7.2207500001240987E-2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CA-4833-9753-54BF2033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0848"/>
        <c:axId val="1"/>
      </c:scatterChart>
      <c:valAx>
        <c:axId val="55882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23DDF3-2AA5-421E-669C-56462E331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24537.883999999998</v>
      </c>
      <c r="G1">
        <v>1.0240050000000001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24537.883999999998</v>
      </c>
      <c r="D4" s="9">
        <v>1.0240050000000001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24537.883999999998</v>
      </c>
    </row>
    <row r="8" spans="1:9" x14ac:dyDescent="0.2">
      <c r="A8" t="s">
        <v>3</v>
      </c>
      <c r="C8">
        <f>+D4</f>
        <v>1.0240050000000001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-2.4863557323568338E-6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54275.940998743172</v>
      </c>
      <c r="D15" s="16" t="s">
        <v>33</v>
      </c>
      <c r="E15" s="17">
        <f ca="1">TODAY()+15018.5-B9/24</f>
        <v>60326.5</v>
      </c>
    </row>
    <row r="16" spans="1:9" x14ac:dyDescent="0.2">
      <c r="A16" s="18" t="s">
        <v>4</v>
      </c>
      <c r="B16" s="12"/>
      <c r="C16" s="19">
        <f ca="1">+C8+C12</f>
        <v>1.0240025136442676</v>
      </c>
      <c r="D16" s="16" t="s">
        <v>34</v>
      </c>
      <c r="E16" s="17">
        <f ca="1">ROUND(2*(E15-C15)/C16,0)/2+1</f>
        <v>5909.5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45309.179686457304</v>
      </c>
    </row>
    <row r="18" spans="1:17" ht="14.25" thickTop="1" thickBot="1" x14ac:dyDescent="0.25">
      <c r="A18" s="18" t="s">
        <v>5</v>
      </c>
      <c r="B18" s="12"/>
      <c r="C18" s="21">
        <f ca="1">+C15</f>
        <v>54275.940998743172</v>
      </c>
      <c r="D18" s="22">
        <f ca="1">+C16</f>
        <v>1.0240025136442676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24537.883999999998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9519.3839999999982</v>
      </c>
    </row>
    <row r="22" spans="1:17" x14ac:dyDescent="0.2">
      <c r="A22" s="29" t="s">
        <v>41</v>
      </c>
      <c r="B22" s="30"/>
      <c r="C22" s="29">
        <v>54276.453000000001</v>
      </c>
      <c r="D22" s="29">
        <v>5.0000000000000001E-3</v>
      </c>
      <c r="E22">
        <f>+(C22-C$7)/C$8</f>
        <v>29041.429485207595</v>
      </c>
      <c r="F22">
        <f>ROUND(2*E22,0)/2</f>
        <v>29041.5</v>
      </c>
      <c r="G22">
        <f>+C22-(C$7+F22*C$8)</f>
        <v>-7.2207500001240987E-2</v>
      </c>
      <c r="I22">
        <f>+G22</f>
        <v>-7.2207500001240987E-2</v>
      </c>
      <c r="O22">
        <f ca="1">+C$11+C$12*$F22</f>
        <v>-7.2207500001240987E-2</v>
      </c>
      <c r="Q22" s="2">
        <f>+C22-15018.5</f>
        <v>39257.953000000001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2024-01-17T00:08:03Z</dcterms:modified>
</cp:coreProperties>
</file>