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BEFC9E7-5806-4017-804E-EF51CD239C6F}" xr6:coauthVersionLast="47" xr6:coauthVersionMax="47" xr10:uidLastSave="{00000000-0000-0000-0000-000000000000}"/>
  <bookViews>
    <workbookView xWindow="13905" yWindow="1110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2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<sst xmlns="http://schemas.openxmlformats.org/spreadsheetml/2006/main" count="57" uniqueCount="50">
  <si>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</si>
  <si>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</si>
  <si>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</si>
  <si>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</si>
  <si>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</si>
  <si>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</si>
  <si>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</si>
  <si>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</si>
  <si>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</si>
  <si>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</si>
  <si>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</si>
  <si>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</si>
  <si>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</si>
  <si>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</si>
  <si>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</si>
  <si>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</si>
  <si>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</si>
  <si>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</si>
  <si>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</si>
  <si>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</si>
  <si>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</si>
  <si>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</si>
  <si>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</si>
  <si>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</si>
  <si>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</si>
  <si>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</si>
  <si>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</si>
  <si>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</si>
  <si>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</si>
  <si>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</si>
  <si>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</si>
  <si>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</si>
  <si>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</si>
  <si>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</si>
  <si>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</si>
  <si>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</si>
  <si>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</si>
  <si>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</si>
  <si>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</si>
  <si>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</si>
  <si>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</si>
  <si>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</si>
  <si>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</si>
  <si>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</si>
  <si>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</si>
  <si>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 25369 Cyg</t>
  </si>
  <si>
    <t>EA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</si>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</sst>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7" fontId="0" fillId="0" borderId="0" xfId="0" applyNumberFormat="1" applyAlignment="1">
      <alignment horizontal="left"/>
    </xf>
    <xf numFmtId="167" fontId="19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1060</c:v>
                </c:pt>
                <c:pt idx="2">
                  <c:v>1126.5</c:v>
                </c:pt>
                <c:pt idx="3">
                  <c:v>1187.5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1060</c:v>
                </c:pt>
                <c:pt idx="2">
                  <c:v>1126.5</c:v>
                </c:pt>
                <c:pt idx="3">
                  <c:v>1187.5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4.2827999997825827E-2</c:v>
                </c:pt>
                <c:pt idx="2">
                  <c:v>4.8648199997842312E-2</c:v>
                </c:pt>
                <c:pt idx="3">
                  <c:v>4.8575000000710133E-2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1060</c:v>
                </c:pt>
                <c:pt idx="2">
                  <c:v>1126.5</c:v>
                </c:pt>
                <c:pt idx="3">
                  <c:v>1187.5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1060</c:v>
                </c:pt>
                <c:pt idx="2">
                  <c:v>1126.5</c:v>
                </c:pt>
                <c:pt idx="3">
                  <c:v>1187.5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1060</c:v>
                </c:pt>
                <c:pt idx="2">
                  <c:v>1126.5</c:v>
                </c:pt>
                <c:pt idx="3">
                  <c:v>1187.5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1060</c:v>
                </c:pt>
                <c:pt idx="2">
                  <c:v>1126.5</c:v>
                </c:pt>
                <c:pt idx="3">
                  <c:v>1187.5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1060</c:v>
                </c:pt>
                <c:pt idx="2">
                  <c:v>1126.5</c:v>
                </c:pt>
                <c:pt idx="3">
                  <c:v>1187.5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1060</c:v>
                </c:pt>
                <c:pt idx="2">
                  <c:v>1126.5</c:v>
                </c:pt>
                <c:pt idx="3">
                  <c:v>1187.5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-3.0127878347593895E-5</c:v>
                </c:pt>
                <c:pt idx="1">
                  <c:v>4.4007220728752218E-2</c:v>
                </c:pt>
                <c:pt idx="2">
                  <c:v>4.6769941183820274E-2</c:v>
                </c:pt>
                <c:pt idx="3">
                  <c:v>4.9304165962153375E-2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1060</c:v>
                </c:pt>
                <c:pt idx="2">
                  <c:v>1126.5</c:v>
                </c:pt>
                <c:pt idx="3">
                  <c:v>1187.5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58642.953600000001</v>
      </c>
      <c r="D7" s="39" t="s">
        <v>47</v>
      </c>
    </row>
    <row r="8" spans="1:15" x14ac:dyDescent="0.2">
      <c r="A8" t="s">
        <v>3</v>
      </c>
      <c r="C8" s="6">
        <v>1.0336012000000001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-3.0127878347593895E-5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4.1544668497263975E-5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59869.887507793632</v>
      </c>
      <c r="E15" s="10" t="s">
        <v>30</v>
      </c>
      <c r="F15" s="25">
        <f ca="1">NOW()+15018.5+$C$5/24</f>
        <v>60170.782092476853</v>
      </c>
    </row>
    <row r="16" spans="1:15" x14ac:dyDescent="0.2">
      <c r="A16" s="12" t="s">
        <v>4</v>
      </c>
      <c r="B16" s="7"/>
      <c r="C16" s="13">
        <f ca="1">+C8+C12</f>
        <v>1.0336427446684975</v>
      </c>
      <c r="E16" s="10" t="s">
        <v>35</v>
      </c>
      <c r="F16" s="11">
        <f ca="1">ROUND(2*(F15-$C$7)/$C$8,0)/2+F14</f>
        <v>1479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292</v>
      </c>
    </row>
    <row r="18" spans="1:21" ht="14.25" thickTop="1" thickBot="1" x14ac:dyDescent="0.25">
      <c r="A18" s="12" t="s">
        <v>5</v>
      </c>
      <c r="B18" s="7"/>
      <c r="C18" s="15">
        <f ca="1">+C15</f>
        <v>59869.887507793632</v>
      </c>
      <c r="D18" s="16">
        <f ca="1">+C16</f>
        <v>1.0336427446684975</v>
      </c>
      <c r="E18" s="10" t="s">
        <v>31</v>
      </c>
      <c r="F18" s="14">
        <f ca="1">+$C$15+$C$16*F17-15018.5-$C$5/24</f>
        <v>45153.60702257017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58642.953600000001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-3.0127878347593895E-5</v>
      </c>
      <c r="Q21" s="1">
        <f>+C21-15018.5</f>
        <v>43624.453600000001</v>
      </c>
    </row>
    <row r="22" spans="1:21" x14ac:dyDescent="0.2">
      <c r="A22" s="41" t="s">
        <v>48</v>
      </c>
      <c r="B22" s="42" t="s">
        <v>49</v>
      </c>
      <c r="C22" s="44">
        <v>59738.613700000002</v>
      </c>
      <c r="D22" s="41">
        <v>3.5000000000000001E-3</v>
      </c>
      <c r="E22">
        <f t="shared" ref="E22:E24" si="0">+(C22-C$7)/C$8</f>
        <v>1060.0414357104082</v>
      </c>
      <c r="F22">
        <f t="shared" ref="F22:F24" si="1">ROUND(2*E22,0)/2</f>
        <v>1060</v>
      </c>
      <c r="G22">
        <f t="shared" ref="G22:G24" si="2">+C22-(C$7+F22*C$8)</f>
        <v>4.2827999997825827E-2</v>
      </c>
      <c r="I22">
        <f t="shared" ref="I22:I24" si="3">+G22</f>
        <v>4.2827999997825827E-2</v>
      </c>
      <c r="O22">
        <f t="shared" ref="O22:O24" ca="1" si="4">+C$11+C$12*$F22</f>
        <v>4.4007220728752218E-2</v>
      </c>
      <c r="Q22" s="1">
        <f t="shared" ref="Q22:Q24" si="5">+C22-15018.5</f>
        <v>44720.113700000002</v>
      </c>
    </row>
    <row r="23" spans="1:21" x14ac:dyDescent="0.2">
      <c r="A23" s="41" t="s">
        <v>48</v>
      </c>
      <c r="B23" s="42" t="s">
        <v>49</v>
      </c>
      <c r="C23" s="44">
        <v>59807.353999999999</v>
      </c>
      <c r="D23" s="41">
        <v>3.5000000000000001E-3</v>
      </c>
      <c r="E23">
        <f t="shared" si="0"/>
        <v>1126.5470667023205</v>
      </c>
      <c r="F23">
        <f t="shared" si="1"/>
        <v>1126.5</v>
      </c>
      <c r="G23">
        <f t="shared" si="2"/>
        <v>4.8648199997842312E-2</v>
      </c>
      <c r="I23">
        <f t="shared" si="3"/>
        <v>4.8648199997842312E-2</v>
      </c>
      <c r="O23">
        <f t="shared" ca="1" si="4"/>
        <v>4.6769941183820274E-2</v>
      </c>
      <c r="Q23" s="1">
        <f t="shared" si="5"/>
        <v>44788.853999999999</v>
      </c>
    </row>
    <row r="24" spans="1:21" x14ac:dyDescent="0.2">
      <c r="A24" s="41" t="s">
        <v>48</v>
      </c>
      <c r="B24" s="42" t="s">
        <v>49</v>
      </c>
      <c r="C24" s="44">
        <v>59870.403599999998</v>
      </c>
      <c r="D24" s="41">
        <v>3.5000000000000001E-3</v>
      </c>
      <c r="E24">
        <f t="shared" si="0"/>
        <v>1187.5469958819679</v>
      </c>
      <c r="F24">
        <f t="shared" si="1"/>
        <v>1187.5</v>
      </c>
      <c r="G24">
        <f t="shared" si="2"/>
        <v>4.8575000000710133E-2</v>
      </c>
      <c r="I24">
        <f t="shared" si="3"/>
        <v>4.8575000000710133E-2</v>
      </c>
      <c r="O24">
        <f t="shared" ca="1" si="4"/>
        <v>4.9304165962153375E-2</v>
      </c>
      <c r="Q24" s="1">
        <f t="shared" si="5"/>
        <v>44851.903599999998</v>
      </c>
    </row>
    <row r="25" spans="1:21" x14ac:dyDescent="0.2">
      <c r="C25" s="43"/>
      <c r="D25" s="6"/>
      <c r="Q25" s="1"/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2023-08-14T06:46:12Z</dcterms:modified>
</cp:coreProperties>
</file>