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32F2855-2261-4819-AC45-C52C49531CC1}" xr6:coauthVersionLast="47" xr6:coauthVersionMax="47" xr10:uidLastSave="{00000000-0000-0000-0000-000000000000}"/>
  <bookViews>
    <workbookView xWindow="13410" yWindow="1260" windowWidth="13470" windowHeight="1456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4" i="1"/>
  <c r="F24" i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E27" i="1"/>
  <c r="F27" i="1"/>
  <c r="G27" i="1" s="1"/>
  <c r="I27" i="1" s="1"/>
  <c r="Q27" i="1"/>
  <c r="E28" i="1"/>
  <c r="F28" i="1"/>
  <c r="G28" i="1" s="1"/>
  <c r="I28" i="1" s="1"/>
  <c r="Q28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27" i="1"/>
  <c r="O25" i="1"/>
  <c r="O23" i="1"/>
  <c r="O22" i="1"/>
  <c r="O26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<sst xmlns="http://schemas.openxmlformats.org/spreadsheetml/2006/main" count="65" uniqueCount="50">
  <si>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</si>
  <si>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</si>
  <si>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</si>
  <si>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</si>
  <si>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</si>
  <si>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</si>
  <si>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</si>
  <si>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</si>
  <si>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</si>
  <si>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</si>
  <si>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</si>
  <si>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</si>
  <si>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</si>
  <si>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</si>
  <si>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</si>
  <si>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</si>
  <si>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</si>
  <si>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</si>
  <si>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</si>
  <si>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</si>
  <si>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</si>
  <si>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</si>
  <si>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</si>
  <si>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</si>
  <si>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</si>
  <si>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</si>
  <si>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</si>
  <si>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</si>
  <si>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</si>
  <si>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</si>
  <si>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</si>
  <si>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</si>
  <si>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</si>
  <si>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</si>
  <si>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</si>
  <si>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</si>
  <si>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</si>
  <si>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</si>
  <si>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</si>
  <si>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</si>
  <si>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</si>
  <si>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</si>
  <si>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</si>
  <si>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</si>
  <si>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</si>
  <si>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</si>
  <si>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</si>
  <si>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UCAC3 249-234814 Cyg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</si>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</sst>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2" fillId="0" borderId="0" xfId="0" applyFont="1">
      <alignment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5" fillId="0" borderId="0" xfId="0" applyFont="1" applyAlignment="1"/>
    <xf numFmtId="43" fontId="18" fillId="0" borderId="0" xfId="8" applyFont="1" applyBorder="1" applyAlignment="1">
      <alignment horizontal="left" vertical="center" wrapText="1"/>
    </xf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7" fontId="0" fillId="0" borderId="0" xfId="0" applyNumberFormat="1" applyAlignment="1">
      <alignment horizontal="left"/>
    </xf>
    <xf numFmtId="167" fontId="19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5820</c:v>
                </c:pt>
                <c:pt idx="2">
                  <c:v>5880</c:v>
                </c:pt>
                <c:pt idx="3">
                  <c:v>5997</c:v>
                </c:pt>
                <c:pt idx="4">
                  <c:v>5997.5</c:v>
                </c:pt>
                <c:pt idx="5">
                  <c:v>6017</c:v>
                </c:pt>
                <c:pt idx="6">
                  <c:v>6091</c:v>
                </c:pt>
                <c:pt idx="7">
                  <c:v>6197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5820</c:v>
                </c:pt>
                <c:pt idx="2">
                  <c:v>5880</c:v>
                </c:pt>
                <c:pt idx="3">
                  <c:v>5997</c:v>
                </c:pt>
                <c:pt idx="4">
                  <c:v>5997.5</c:v>
                </c:pt>
                <c:pt idx="5">
                  <c:v>6017</c:v>
                </c:pt>
                <c:pt idx="6">
                  <c:v>6091</c:v>
                </c:pt>
                <c:pt idx="7">
                  <c:v>6197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4.5800000007147901E-3</c:v>
                </c:pt>
                <c:pt idx="2">
                  <c:v>2.6199999992968515E-3</c:v>
                </c:pt>
                <c:pt idx="3">
                  <c:v>3.5029999999096617E-3</c:v>
                </c:pt>
                <c:pt idx="4">
                  <c:v>2.8524999943329021E-3</c:v>
                </c:pt>
                <c:pt idx="5">
                  <c:v>1.6830000022309832E-3</c:v>
                </c:pt>
                <c:pt idx="6">
                  <c:v>4.1090000013355166E-3</c:v>
                </c:pt>
                <c:pt idx="7">
                  <c:v>7.9029999978956766E-3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5820</c:v>
                </c:pt>
                <c:pt idx="2">
                  <c:v>5880</c:v>
                </c:pt>
                <c:pt idx="3">
                  <c:v>5997</c:v>
                </c:pt>
                <c:pt idx="4">
                  <c:v>5997.5</c:v>
                </c:pt>
                <c:pt idx="5">
                  <c:v>6017</c:v>
                </c:pt>
                <c:pt idx="6">
                  <c:v>6091</c:v>
                </c:pt>
                <c:pt idx="7">
                  <c:v>6197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5820</c:v>
                </c:pt>
                <c:pt idx="2">
                  <c:v>5880</c:v>
                </c:pt>
                <c:pt idx="3">
                  <c:v>5997</c:v>
                </c:pt>
                <c:pt idx="4">
                  <c:v>5997.5</c:v>
                </c:pt>
                <c:pt idx="5">
                  <c:v>6017</c:v>
                </c:pt>
                <c:pt idx="6">
                  <c:v>6091</c:v>
                </c:pt>
                <c:pt idx="7">
                  <c:v>6197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5820</c:v>
                </c:pt>
                <c:pt idx="2">
                  <c:v>5880</c:v>
                </c:pt>
                <c:pt idx="3">
                  <c:v>5997</c:v>
                </c:pt>
                <c:pt idx="4">
                  <c:v>5997.5</c:v>
                </c:pt>
                <c:pt idx="5">
                  <c:v>6017</c:v>
                </c:pt>
                <c:pt idx="6">
                  <c:v>6091</c:v>
                </c:pt>
                <c:pt idx="7">
                  <c:v>6197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5820</c:v>
                </c:pt>
                <c:pt idx="2">
                  <c:v>5880</c:v>
                </c:pt>
                <c:pt idx="3">
                  <c:v>5997</c:v>
                </c:pt>
                <c:pt idx="4">
                  <c:v>5997.5</c:v>
                </c:pt>
                <c:pt idx="5">
                  <c:v>6017</c:v>
                </c:pt>
                <c:pt idx="6">
                  <c:v>6091</c:v>
                </c:pt>
                <c:pt idx="7">
                  <c:v>6197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5820</c:v>
                </c:pt>
                <c:pt idx="2">
                  <c:v>5880</c:v>
                </c:pt>
                <c:pt idx="3">
                  <c:v>5997</c:v>
                </c:pt>
                <c:pt idx="4">
                  <c:v>5997.5</c:v>
                </c:pt>
                <c:pt idx="5">
                  <c:v>6017</c:v>
                </c:pt>
                <c:pt idx="6">
                  <c:v>6091</c:v>
                </c:pt>
                <c:pt idx="7">
                  <c:v>6197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5820</c:v>
                </c:pt>
                <c:pt idx="2">
                  <c:v>5880</c:v>
                </c:pt>
                <c:pt idx="3">
                  <c:v>5997</c:v>
                </c:pt>
                <c:pt idx="4">
                  <c:v>5997.5</c:v>
                </c:pt>
                <c:pt idx="5">
                  <c:v>6017</c:v>
                </c:pt>
                <c:pt idx="6">
                  <c:v>6091</c:v>
                </c:pt>
                <c:pt idx="7">
                  <c:v>6197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-1.2360040928160055E-4</c:v>
                </c:pt>
                <c:pt idx="1">
                  <c:v>3.7896067724996268E-3</c:v>
                </c:pt>
                <c:pt idx="2">
                  <c:v>3.8299491145798456E-3</c:v>
                </c:pt>
                <c:pt idx="3">
                  <c:v>3.9086166816362728E-3</c:v>
                </c:pt>
                <c:pt idx="4">
                  <c:v>3.9089528678202742E-3</c:v>
                </c:pt>
                <c:pt idx="5">
                  <c:v>3.922064128996346E-3</c:v>
                </c:pt>
                <c:pt idx="6">
                  <c:v>3.9718196842286153E-3</c:v>
                </c:pt>
                <c:pt idx="7">
                  <c:v>4.0430911552370025E-3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5820</c:v>
                </c:pt>
                <c:pt idx="2">
                  <c:v>5880</c:v>
                </c:pt>
                <c:pt idx="3">
                  <c:v>5997</c:v>
                </c:pt>
                <c:pt idx="4">
                  <c:v>5997.5</c:v>
                </c:pt>
                <c:pt idx="5">
                  <c:v>6017</c:v>
                </c:pt>
                <c:pt idx="6">
                  <c:v>6091</c:v>
                </c:pt>
                <c:pt idx="7">
                  <c:v>6197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5.5" customHeight="1" x14ac:dyDescent="0.2">
      <c r="A1" s="40" t="s">
        <v>47</v>
      </c>
      <c r="B1" s="40"/>
      <c r="C1" s="40"/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39" t="s">
        <v>45</v>
      </c>
      <c r="C2" s="34"/>
      <c r="D2" s="2"/>
    </row>
    <row r="4" spans="1:15" x14ac:dyDescent="0.2">
      <c r="A4" s="36" t="s">
        <v>0</v>
      </c>
      <c r="C4" s="2" t="s">
        <v>37</v>
      </c>
      <c r="D4" s="2" t="s">
        <v>37</v>
      </c>
    </row>
    <row r="5" spans="1:15" x14ac:dyDescent="0.2">
      <c r="A5" s="37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6" t="s">
        <v>1</v>
      </c>
    </row>
    <row r="7" spans="1:15" x14ac:dyDescent="0.2">
      <c r="A7" t="s">
        <v>2</v>
      </c>
      <c r="C7" s="6">
        <v>57703.320200000002</v>
      </c>
      <c r="D7" s="38" t="s">
        <v>46</v>
      </c>
    </row>
    <row r="8" spans="1:15" x14ac:dyDescent="0.2">
      <c r="A8" t="s">
        <v>3</v>
      </c>
      <c r="C8" s="6">
        <v>0.34970099999999998</v>
      </c>
      <c r="D8" s="38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-1.2360040928160055E-4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6.7237236800364737E-7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59870.421340091154</v>
      </c>
      <c r="E15" s="10" t="s">
        <v>30</v>
      </c>
      <c r="F15" s="25">
        <f ca="1">NOW()+15018.5+$C$5/24</f>
        <v>60170.785081134258</v>
      </c>
    </row>
    <row r="16" spans="1:15" x14ac:dyDescent="0.2">
      <c r="A16" s="12" t="s">
        <v>4</v>
      </c>
      <c r="B16" s="7"/>
      <c r="C16" s="13">
        <f ca="1">+C8+C12</f>
        <v>0.34970167237236799</v>
      </c>
      <c r="E16" s="10" t="s">
        <v>35</v>
      </c>
      <c r="F16" s="11">
        <f ca="1">ROUND(2*(F15-$C$7)/$C$8,0)/2+F14</f>
        <v>7057</v>
      </c>
    </row>
    <row r="17" spans="1:21" ht="13.5" thickBot="1" x14ac:dyDescent="0.25">
      <c r="A17" s="10" t="s">
        <v>27</v>
      </c>
      <c r="B17" s="7"/>
      <c r="C17" s="7">
        <f>COUNT(C21:C2191)</f>
        <v>8</v>
      </c>
      <c r="E17" s="10" t="s">
        <v>36</v>
      </c>
      <c r="F17" s="19">
        <f ca="1">ROUND(2*(F15-$C$15)/$C$16,0)/2+F14</f>
        <v>860</v>
      </c>
    </row>
    <row r="18" spans="1:21" ht="14.25" thickTop="1" thickBot="1" x14ac:dyDescent="0.25">
      <c r="A18" s="12" t="s">
        <v>5</v>
      </c>
      <c r="B18" s="7"/>
      <c r="C18" s="15">
        <f ca="1">+C15</f>
        <v>59870.421340091154</v>
      </c>
      <c r="D18" s="16">
        <f ca="1">+C16</f>
        <v>0.34970167237236799</v>
      </c>
      <c r="E18" s="10" t="s">
        <v>31</v>
      </c>
      <c r="F18" s="14">
        <f ca="1">+$C$15+$C$16*F17-15018.5-$C$5/24</f>
        <v>45153.060611664725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43">
        <f>C$7</f>
        <v>57703.320200000002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-1.2360040928160055E-4</v>
      </c>
      <c r="Q21" s="1">
        <f>+C21-15018.5</f>
        <v>42684.820200000002</v>
      </c>
    </row>
    <row r="22" spans="1:21" x14ac:dyDescent="0.2">
      <c r="A22" s="41" t="s">
        <v>48</v>
      </c>
      <c r="B22" s="42" t="s">
        <v>49</v>
      </c>
      <c r="C22" s="44">
        <v>59738.584600000002</v>
      </c>
      <c r="D22" s="41">
        <v>3.5000000000000001E-3</v>
      </c>
      <c r="E22">
        <f t="shared" ref="E22:E28" si="0">+(C22-C$7)/C$8</f>
        <v>5820.0130969027832</v>
      </c>
      <c r="F22">
        <f t="shared" ref="F22:F28" si="1">ROUND(2*E22,0)/2</f>
        <v>5820</v>
      </c>
      <c r="G22">
        <f t="shared" ref="G22:G28" si="2">+C22-(C$7+F22*C$8)</f>
        <v>4.5800000007147901E-3</v>
      </c>
      <c r="I22">
        <f t="shared" ref="I22:I28" si="3">+G22</f>
        <v>4.5800000007147901E-3</v>
      </c>
      <c r="O22">
        <f t="shared" ref="O22:O28" ca="1" si="4">+C$11+C$12*$F22</f>
        <v>3.7896067724996268E-3</v>
      </c>
      <c r="Q22" s="1">
        <f t="shared" ref="Q22:Q28" si="5">+C22-15018.5</f>
        <v>44720.084600000002</v>
      </c>
    </row>
    <row r="23" spans="1:21" x14ac:dyDescent="0.2">
      <c r="A23" s="41" t="s">
        <v>48</v>
      </c>
      <c r="B23" s="42" t="s">
        <v>49</v>
      </c>
      <c r="C23" s="44">
        <v>59759.564700000003</v>
      </c>
      <c r="D23" s="41">
        <v>3.5000000000000001E-3</v>
      </c>
      <c r="E23">
        <f t="shared" si="0"/>
        <v>5880.0074921146943</v>
      </c>
      <c r="F23">
        <f t="shared" si="1"/>
        <v>5880</v>
      </c>
      <c r="G23">
        <f t="shared" si="2"/>
        <v>2.6199999992968515E-3</v>
      </c>
      <c r="I23">
        <f t="shared" si="3"/>
        <v>2.6199999992968515E-3</v>
      </c>
      <c r="O23">
        <f t="shared" ca="1" si="4"/>
        <v>3.8299491145798456E-3</v>
      </c>
      <c r="Q23" s="1">
        <f t="shared" si="5"/>
        <v>44741.064700000003</v>
      </c>
    </row>
    <row r="24" spans="1:21" x14ac:dyDescent="0.2">
      <c r="A24" s="41" t="s">
        <v>48</v>
      </c>
      <c r="B24" s="42" t="s">
        <v>49</v>
      </c>
      <c r="C24" s="44">
        <v>59800.480600000003</v>
      </c>
      <c r="D24" s="41">
        <v>3.5000000000000001E-3</v>
      </c>
      <c r="E24">
        <f t="shared" si="0"/>
        <v>5997.0100171289205</v>
      </c>
      <c r="F24">
        <f t="shared" si="1"/>
        <v>5997</v>
      </c>
      <c r="G24">
        <f t="shared" si="2"/>
        <v>3.5029999999096617E-3</v>
      </c>
      <c r="I24">
        <f t="shared" si="3"/>
        <v>3.5029999999096617E-3</v>
      </c>
      <c r="O24">
        <f t="shared" ca="1" si="4"/>
        <v>3.9086166816362728E-3</v>
      </c>
      <c r="Q24" s="1">
        <f t="shared" si="5"/>
        <v>44781.980600000003</v>
      </c>
    </row>
    <row r="25" spans="1:21" x14ac:dyDescent="0.2">
      <c r="A25" s="41" t="s">
        <v>48</v>
      </c>
      <c r="B25" s="42" t="s">
        <v>49</v>
      </c>
      <c r="C25" s="44">
        <v>59800.654799999997</v>
      </c>
      <c r="D25" s="41">
        <v>3.5000000000000001E-3</v>
      </c>
      <c r="E25">
        <f t="shared" si="0"/>
        <v>5997.5081569683662</v>
      </c>
      <c r="F25">
        <f t="shared" si="1"/>
        <v>5997.5</v>
      </c>
      <c r="G25">
        <f t="shared" si="2"/>
        <v>2.8524999943329021E-3</v>
      </c>
      <c r="I25">
        <f t="shared" si="3"/>
        <v>2.8524999943329021E-3</v>
      </c>
      <c r="O25">
        <f t="shared" ca="1" si="4"/>
        <v>3.9089528678202742E-3</v>
      </c>
      <c r="Q25" s="1">
        <f t="shared" si="5"/>
        <v>44782.154799999997</v>
      </c>
    </row>
    <row r="26" spans="1:21" x14ac:dyDescent="0.2">
      <c r="A26" s="41" t="s">
        <v>48</v>
      </c>
      <c r="B26" s="42" t="s">
        <v>49</v>
      </c>
      <c r="C26" s="44">
        <v>59807.472800000003</v>
      </c>
      <c r="D26" s="41">
        <v>3.5000000000000001E-3</v>
      </c>
      <c r="E26">
        <f t="shared" si="0"/>
        <v>6017.0048126828387</v>
      </c>
      <c r="F26">
        <f t="shared" si="1"/>
        <v>6017</v>
      </c>
      <c r="G26">
        <f t="shared" si="2"/>
        <v>1.6830000022309832E-3</v>
      </c>
      <c r="I26">
        <f t="shared" si="3"/>
        <v>1.6830000022309832E-3</v>
      </c>
      <c r="O26">
        <f t="shared" ca="1" si="4"/>
        <v>3.922064128996346E-3</v>
      </c>
      <c r="Q26" s="1">
        <f t="shared" si="5"/>
        <v>44788.972800000003</v>
      </c>
    </row>
    <row r="27" spans="1:21" x14ac:dyDescent="0.2">
      <c r="A27" s="41" t="s">
        <v>48</v>
      </c>
      <c r="B27" s="42" t="s">
        <v>49</v>
      </c>
      <c r="C27" s="44">
        <v>59833.3531</v>
      </c>
      <c r="D27" s="41">
        <v>3.5000000000000001E-3</v>
      </c>
      <c r="E27">
        <f t="shared" si="0"/>
        <v>6091.0117500378847</v>
      </c>
      <c r="F27">
        <f t="shared" si="1"/>
        <v>6091</v>
      </c>
      <c r="G27">
        <f t="shared" si="2"/>
        <v>4.1090000013355166E-3</v>
      </c>
      <c r="I27">
        <f t="shared" si="3"/>
        <v>4.1090000013355166E-3</v>
      </c>
      <c r="O27">
        <f t="shared" ca="1" si="4"/>
        <v>3.9718196842286153E-3</v>
      </c>
      <c r="Q27" s="1">
        <f t="shared" si="5"/>
        <v>44814.8531</v>
      </c>
    </row>
    <row r="28" spans="1:21" x14ac:dyDescent="0.2">
      <c r="A28" s="41" t="s">
        <v>48</v>
      </c>
      <c r="B28" s="42" t="s">
        <v>49</v>
      </c>
      <c r="C28" s="44">
        <v>59870.425199999998</v>
      </c>
      <c r="D28" s="41">
        <v>3.5000000000000001E-3</v>
      </c>
      <c r="E28">
        <f t="shared" si="0"/>
        <v>6197.0225993062531</v>
      </c>
      <c r="F28">
        <f t="shared" si="1"/>
        <v>6197</v>
      </c>
      <c r="G28">
        <f t="shared" si="2"/>
        <v>7.9029999978956766E-3</v>
      </c>
      <c r="I28">
        <f t="shared" si="3"/>
        <v>7.9029999978956766E-3</v>
      </c>
      <c r="O28">
        <f t="shared" ca="1" si="4"/>
        <v>4.0430911552370025E-3</v>
      </c>
      <c r="Q28" s="1">
        <f t="shared" si="5"/>
        <v>44851.925199999998</v>
      </c>
    </row>
    <row r="29" spans="1:21" x14ac:dyDescent="0.2">
      <c r="C29" s="43"/>
      <c r="D29" s="6"/>
      <c r="Q29" s="1"/>
    </row>
    <row r="30" spans="1:21" x14ac:dyDescent="0.2">
      <c r="C30" s="43"/>
      <c r="D30" s="6"/>
      <c r="Q30" s="1"/>
    </row>
    <row r="31" spans="1:21" x14ac:dyDescent="0.2">
      <c r="C31" s="43"/>
      <c r="D31" s="6"/>
      <c r="Q31" s="1"/>
    </row>
    <row r="32" spans="1:21" x14ac:dyDescent="0.2">
      <c r="C32" s="43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mergeCells count="1">
    <mergeCell ref="A1:C1"/>
  </mergeCell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2023-08-14T06:50:31Z</dcterms:modified>
</cp:coreProperties>
</file>