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26FAB37-8253-4701-9D89-C04DC7E66A51}" xr6:coauthVersionLast="47" xr6:coauthVersionMax="47" xr10:uidLastSave="{00000000-0000-0000-0000-000000000000}"/>
  <bookViews>
    <workbookView xWindow="13680" yWindow="1110" windowWidth="13470" windowHeight="1456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E24" i="1"/>
  <c r="F24" i="1"/>
  <c r="G24" i="1" s="1"/>
  <c r="I24" i="1" s="1"/>
  <c r="Q24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3" i="1"/>
  <c r="O22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<sst xmlns="http://schemas.openxmlformats.org/spreadsheetml/2006/main" count="57" uniqueCount="50">
  <si>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</si>
  <si>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</si>
  <si>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</si>
  <si>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</si>
  <si>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</si>
  <si>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</si>
  <si>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</si>
  <si>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</si>
  <si>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</si>
  <si>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</si>
  <si>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</si>
  <si>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</si>
  <si>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</si>
  <si>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</si>
  <si>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</si>
  <si>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</si>
  <si>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</si>
  <si>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</si>
  <si>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</si>
  <si>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</si>
  <si>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</si>
  <si>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</si>
  <si>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</si>
  <si>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</si>
  <si>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</si>
  <si>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</si>
  <si>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</si>
  <si>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</si>
  <si>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</si>
  <si>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</si>
  <si>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</si>
  <si>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</si>
  <si>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</si>
  <si>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</si>
  <si>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</si>
  <si>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</si>
  <si>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</si>
  <si>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</si>
  <si>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</si>
  <si>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</si>
  <si>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</si>
  <si>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</si>
  <si>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</si>
  <si>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</si>
  <si>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</si>
  <si>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EB</t>
  </si>
  <si>
    <t>VSX</t>
  </si>
  <si>
    <t>V3084 Cyg / UCAC3 249-240568 Cyg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</si>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</sst>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7" fontId="0" fillId="0" borderId="0" xfId="0" applyNumberFormat="1" applyAlignment="1">
      <alignment horizontal="left"/>
    </xf>
    <xf numFmtId="167" fontId="19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3293</c:v>
                </c:pt>
                <c:pt idx="3">
                  <c:v>3358.5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3293</c:v>
                </c:pt>
                <c:pt idx="3">
                  <c:v>3358.5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-7.667750003747642E-3</c:v>
                </c:pt>
                <c:pt idx="2">
                  <c:v>-3.1184999970719218E-3</c:v>
                </c:pt>
                <c:pt idx="3">
                  <c:v>-3.0132499960018322E-3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3293</c:v>
                </c:pt>
                <c:pt idx="3">
                  <c:v>3358.5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3293</c:v>
                </c:pt>
                <c:pt idx="3">
                  <c:v>3358.5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3293</c:v>
                </c:pt>
                <c:pt idx="3">
                  <c:v>3358.5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3293</c:v>
                </c:pt>
                <c:pt idx="3">
                  <c:v>3358.5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3293</c:v>
                </c:pt>
                <c:pt idx="3">
                  <c:v>3358.5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3293</c:v>
                </c:pt>
                <c:pt idx="3">
                  <c:v>3358.5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-6.4662961365251348E-5</c:v>
                </c:pt>
                <c:pt idx="1">
                  <c:v>-4.5179365512511551E-3</c:v>
                </c:pt>
                <c:pt idx="2">
                  <c:v>-4.563705738323153E-3</c:v>
                </c:pt>
                <c:pt idx="3">
                  <c:v>-4.6531947458818357E-3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3293</c:v>
                </c:pt>
                <c:pt idx="3">
                  <c:v>3358.5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57703.377099999998</v>
      </c>
      <c r="D7" s="39" t="s">
        <v>46</v>
      </c>
    </row>
    <row r="8" spans="1:15" x14ac:dyDescent="0.2">
      <c r="A8" t="s">
        <v>3</v>
      </c>
      <c r="C8" s="6">
        <v>0.62440450000000003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-6.4662961365251348E-5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-1.3662443902088983E-6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59800.122758488375</v>
      </c>
      <c r="E15" s="10" t="s">
        <v>30</v>
      </c>
      <c r="F15" s="25">
        <f ca="1">NOW()+15018.5+$C$5/24</f>
        <v>60170.788219328701</v>
      </c>
    </row>
    <row r="16" spans="1:15" x14ac:dyDescent="0.2">
      <c r="A16" s="12" t="s">
        <v>4</v>
      </c>
      <c r="B16" s="7"/>
      <c r="C16" s="13">
        <f ca="1">+C8+C12</f>
        <v>0.62440313375560985</v>
      </c>
      <c r="E16" s="10" t="s">
        <v>35</v>
      </c>
      <c r="F16" s="11">
        <f ca="1">ROUND(2*(F15-$C$7)/$C$8,0)/2+F14</f>
        <v>3952.5</v>
      </c>
    </row>
    <row r="17" spans="1:21" ht="13.5" thickBot="1" x14ac:dyDescent="0.25">
      <c r="A17" s="10" t="s">
        <v>27</v>
      </c>
      <c r="B17" s="7"/>
      <c r="C17" s="7">
        <f>COUNT(C21:C2191)</f>
        <v>4</v>
      </c>
      <c r="E17" s="10" t="s">
        <v>36</v>
      </c>
      <c r="F17" s="19">
        <f ca="1">ROUND(2*(F15-$C$15)/$C$16,0)/2+F14</f>
        <v>594.5</v>
      </c>
    </row>
    <row r="18" spans="1:21" ht="14.25" thickTop="1" thickBot="1" x14ac:dyDescent="0.25">
      <c r="A18" s="12" t="s">
        <v>5</v>
      </c>
      <c r="B18" s="7"/>
      <c r="C18" s="15">
        <f ca="1">+C15</f>
        <v>59800.122758488375</v>
      </c>
      <c r="D18" s="16">
        <f ca="1">+C16</f>
        <v>0.62440313375560985</v>
      </c>
      <c r="E18" s="10" t="s">
        <v>31</v>
      </c>
      <c r="F18" s="14">
        <f ca="1">+$C$15+$C$16*F17-15018.5-$C$5/24</f>
        <v>45153.226254839421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43">
        <f>C$7</f>
        <v>57703.377099999998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-6.4662961365251348E-5</v>
      </c>
      <c r="Q21" s="1">
        <f>+C21-15018.5</f>
        <v>42684.877099999998</v>
      </c>
    </row>
    <row r="22" spans="1:21" x14ac:dyDescent="0.2">
      <c r="A22" s="41" t="s">
        <v>48</v>
      </c>
      <c r="B22" s="42" t="s">
        <v>49</v>
      </c>
      <c r="C22" s="44">
        <v>59738.615899999997</v>
      </c>
      <c r="D22" s="41">
        <v>3.5000000000000001E-3</v>
      </c>
      <c r="E22">
        <f t="shared" ref="E22:E24" si="0">+(C22-C$7)/C$8</f>
        <v>3259.4877198995187</v>
      </c>
      <c r="F22">
        <f t="shared" ref="F22:F24" si="1">ROUND(2*E22,0)/2</f>
        <v>3259.5</v>
      </c>
      <c r="G22">
        <f t="shared" ref="G22:G24" si="2">+C22-(C$7+F22*C$8)</f>
        <v>-7.667750003747642E-3</v>
      </c>
      <c r="I22">
        <f t="shared" ref="I22:I24" si="3">+G22</f>
        <v>-7.667750003747642E-3</v>
      </c>
      <c r="O22">
        <f t="shared" ref="O22:O24" ca="1" si="4">+C$11+C$12*$F22</f>
        <v>-4.5179365512511551E-3</v>
      </c>
      <c r="Q22" s="1">
        <f t="shared" ref="Q22:Q24" si="5">+C22-15018.5</f>
        <v>44720.115899999997</v>
      </c>
    </row>
    <row r="23" spans="1:21" x14ac:dyDescent="0.2">
      <c r="A23" s="41" t="s">
        <v>48</v>
      </c>
      <c r="B23" s="42" t="s">
        <v>49</v>
      </c>
      <c r="C23" s="44">
        <v>59759.538</v>
      </c>
      <c r="D23" s="41">
        <v>3.5000000000000001E-3</v>
      </c>
      <c r="E23">
        <f t="shared" si="0"/>
        <v>3292.9950056413791</v>
      </c>
      <c r="F23">
        <f t="shared" si="1"/>
        <v>3293</v>
      </c>
      <c r="G23">
        <f t="shared" si="2"/>
        <v>-3.1184999970719218E-3</v>
      </c>
      <c r="I23">
        <f t="shared" si="3"/>
        <v>-3.1184999970719218E-3</v>
      </c>
      <c r="O23">
        <f t="shared" ca="1" si="4"/>
        <v>-4.563705738323153E-3</v>
      </c>
      <c r="Q23" s="1">
        <f t="shared" si="5"/>
        <v>44741.038</v>
      </c>
    </row>
    <row r="24" spans="1:21" x14ac:dyDescent="0.2">
      <c r="A24" s="41" t="s">
        <v>48</v>
      </c>
      <c r="B24" s="42" t="s">
        <v>49</v>
      </c>
      <c r="C24" s="44">
        <v>59800.436600000001</v>
      </c>
      <c r="D24" s="41">
        <v>3.5000000000000001E-3</v>
      </c>
      <c r="E24">
        <f t="shared" si="0"/>
        <v>3358.4951742019844</v>
      </c>
      <c r="F24">
        <f t="shared" si="1"/>
        <v>3358.5</v>
      </c>
      <c r="G24">
        <f t="shared" si="2"/>
        <v>-3.0132499960018322E-3</v>
      </c>
      <c r="I24">
        <f t="shared" si="3"/>
        <v>-3.0132499960018322E-3</v>
      </c>
      <c r="O24">
        <f t="shared" ca="1" si="4"/>
        <v>-4.6531947458818357E-3</v>
      </c>
      <c r="Q24" s="1">
        <f t="shared" si="5"/>
        <v>44781.936600000001</v>
      </c>
    </row>
    <row r="25" spans="1:21" x14ac:dyDescent="0.2">
      <c r="C25" s="43"/>
      <c r="D25" s="6"/>
      <c r="Q25" s="1"/>
    </row>
    <row r="26" spans="1:21" x14ac:dyDescent="0.2">
      <c r="C26" s="43"/>
      <c r="D26" s="6"/>
      <c r="Q26" s="1"/>
    </row>
    <row r="27" spans="1:21" x14ac:dyDescent="0.2">
      <c r="C27" s="43"/>
      <c r="D27" s="6"/>
      <c r="Q27" s="1"/>
    </row>
    <row r="28" spans="1:21" x14ac:dyDescent="0.2">
      <c r="C28" s="43"/>
      <c r="D28" s="6"/>
      <c r="Q28" s="1"/>
    </row>
    <row r="29" spans="1:21" x14ac:dyDescent="0.2">
      <c r="C29" s="43"/>
      <c r="D29" s="6"/>
      <c r="Q29" s="1"/>
    </row>
    <row r="30" spans="1:21" x14ac:dyDescent="0.2">
      <c r="C30" s="43"/>
      <c r="D30" s="6"/>
      <c r="Q30" s="1"/>
    </row>
    <row r="31" spans="1:21" x14ac:dyDescent="0.2">
      <c r="C31" s="43"/>
      <c r="D31" s="6"/>
      <c r="Q31" s="1"/>
    </row>
    <row r="32" spans="1:21" x14ac:dyDescent="0.2">
      <c r="C32" s="43"/>
      <c r="D32" s="6"/>
      <c r="Q32" s="1"/>
    </row>
    <row r="33" spans="3:17" x14ac:dyDescent="0.2">
      <c r="C33" s="43"/>
      <c r="D33" s="6"/>
      <c r="Q33" s="1"/>
    </row>
    <row r="34" spans="3:17" x14ac:dyDescent="0.2">
      <c r="C34" s="43"/>
      <c r="D34" s="6"/>
    </row>
    <row r="35" spans="3:17" x14ac:dyDescent="0.2">
      <c r="C35" s="43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2023-08-14T06:55:02Z</dcterms:modified>
</cp:coreProperties>
</file>