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978F03B-A4ED-4D5E-A6E7-847DFBB3BD84}" xr6:coauthVersionLast="47" xr6:coauthVersionMax="47" xr10:uidLastSave="{00000000-0000-0000-0000-000000000000}"/>
  <bookViews>
    <workbookView xWindow="12975" yWindow="1245" windowWidth="13470" windowHeight="1456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<sst xmlns="http://schemas.openxmlformats.org/spreadsheetml/2006/main" count="53" uniqueCount="50">
  <si>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</si>
  <si>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</si>
  <si>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</si>
  <si>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</si>
  <si>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</si>
  <si>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</si>
  <si>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</si>
  <si>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</si>
  <si>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</si>
  <si>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</si>
  <si>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</si>
  <si>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</si>
  <si>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</si>
  <si>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</si>
  <si>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</si>
  <si>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</si>
  <si>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</si>
  <si>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</si>
  <si>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</si>
  <si>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</si>
  <si>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</si>
  <si>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</si>
  <si>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</si>
  <si>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</si>
  <si>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</si>
  <si>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</si>
  <si>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</si>
  <si>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</si>
  <si>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</si>
  <si>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</si>
  <si>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</si>
  <si>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</si>
  <si>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</si>
  <si>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</si>
  <si>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</si>
  <si>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</si>
  <si>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</si>
  <si>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</si>
  <si>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</si>
  <si>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</si>
  <si>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</si>
  <si>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</si>
  <si>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</si>
  <si>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</si>
  <si>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</si>
  <si>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WISE J202313.2+592738 Cyg</t>
  </si>
  <si>
    <t>EW</t>
  </si>
  <si>
    <t>VSX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</si>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</sst>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72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13"/>
      <color rgb="FF333366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7" fillId="0" borderId="0" applyFont="0" applyFill="0" applyBorder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right"/>
    </xf>
    <xf numFmtId="0" fontId="12" fillId="0" borderId="0" xfId="0" applyFont="1">
      <alignment vertical="top"/>
    </xf>
    <xf numFmtId="0" fontId="6" fillId="0" borderId="0" xfId="0" applyFont="1" applyAlignment="1"/>
    <xf numFmtId="0" fontId="11" fillId="0" borderId="0" xfId="0" applyFont="1">
      <alignment vertical="top"/>
    </xf>
    <xf numFmtId="0" fontId="10" fillId="0" borderId="0" xfId="0" applyFont="1" applyAlignment="1">
      <alignment horizontal="left"/>
    </xf>
    <xf numFmtId="0" fontId="18" fillId="0" borderId="0" xfId="0" applyFont="1" applyAlignment="1"/>
    <xf numFmtId="0" fontId="5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72" fontId="0" fillId="0" borderId="0" xfId="0" applyNumberFormat="1" applyAlignment="1">
      <alignment horizontal="left"/>
    </xf>
    <xf numFmtId="172" fontId="19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2754.5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2754.5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2754.5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2754.5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6.699300000036601E-3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2754.5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2754.5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2754.5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2754.5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6.699300000036601E-3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2754.5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425781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16.5" x14ac:dyDescent="0.25">
      <c r="A1" s="39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6" t="s">
        <v>0</v>
      </c>
      <c r="C4" s="2" t="s">
        <v>37</v>
      </c>
      <c r="D4" s="2" t="s">
        <v>37</v>
      </c>
    </row>
    <row r="5" spans="1:15" x14ac:dyDescent="0.2">
      <c r="A5" s="37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6" t="s">
        <v>1</v>
      </c>
    </row>
    <row r="7" spans="1:15" x14ac:dyDescent="0.2">
      <c r="A7" t="s">
        <v>2</v>
      </c>
      <c r="C7" s="6">
        <v>58294.965799999998</v>
      </c>
      <c r="D7" s="38" t="s">
        <v>47</v>
      </c>
    </row>
    <row r="8" spans="1:15" x14ac:dyDescent="0.2">
      <c r="A8" t="s">
        <v>3</v>
      </c>
      <c r="C8" s="6">
        <v>0.41334460000000001</v>
      </c>
      <c r="D8" s="38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2.4321292430701037E-6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59433.323526483931</v>
      </c>
      <c r="E15" s="10" t="s">
        <v>30</v>
      </c>
      <c r="F15" s="25">
        <f ca="1">NOW()+15018.5+$C$5/24</f>
        <v>60170.826542013885</v>
      </c>
    </row>
    <row r="16" spans="1:15" x14ac:dyDescent="0.2">
      <c r="A16" s="12" t="s">
        <v>4</v>
      </c>
      <c r="B16" s="7"/>
      <c r="C16" s="13">
        <f ca="1">+C8+C12</f>
        <v>0.41334703212924306</v>
      </c>
      <c r="E16" s="10" t="s">
        <v>35</v>
      </c>
      <c r="F16" s="11">
        <f ca="1">ROUND(2*(F15-$C$7)/$C$8,0)/2+F14</f>
        <v>4539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1785</v>
      </c>
    </row>
    <row r="18" spans="1:21" ht="14.25" thickTop="1" thickBot="1" x14ac:dyDescent="0.25">
      <c r="A18" s="12" t="s">
        <v>5</v>
      </c>
      <c r="B18" s="7"/>
      <c r="C18" s="15">
        <f ca="1">+C15</f>
        <v>59433.323526483931</v>
      </c>
      <c r="D18" s="16">
        <f ca="1">+C16</f>
        <v>0.41334703212924306</v>
      </c>
      <c r="E18" s="10" t="s">
        <v>31</v>
      </c>
      <c r="F18" s="14">
        <f ca="1">+$C$15+$C$16*F17-15018.5-$C$5/24</f>
        <v>45153.043812167969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43">
        <f>C$7</f>
        <v>58294.965799999998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43276.465799999998</v>
      </c>
    </row>
    <row r="22" spans="1:21" x14ac:dyDescent="0.2">
      <c r="A22" s="41" t="s">
        <v>48</v>
      </c>
      <c r="B22" s="42" t="s">
        <v>49</v>
      </c>
      <c r="C22" s="44">
        <v>59433.530200000001</v>
      </c>
      <c r="D22" s="41">
        <v>5.9999999999999995E-4</v>
      </c>
      <c r="E22">
        <f>+(C22-C$7)/C$8</f>
        <v>2754.5162075420917</v>
      </c>
      <c r="F22">
        <f>ROUND(2*E22,0)/2</f>
        <v>2754.5</v>
      </c>
      <c r="G22">
        <f>+C22-(C$7+F22*C$8)</f>
        <v>6.699300000036601E-3</v>
      </c>
      <c r="K22">
        <f>+G22</f>
        <v>6.699300000036601E-3</v>
      </c>
      <c r="O22">
        <f ca="1">+C$11+C$12*$F22</f>
        <v>6.699300000036601E-3</v>
      </c>
      <c r="Q22" s="1">
        <f>+C22-15018.5</f>
        <v>44415.030200000001</v>
      </c>
    </row>
    <row r="23" spans="1:21" x14ac:dyDescent="0.2">
      <c r="C23" s="43"/>
      <c r="D23" s="6"/>
      <c r="Q23" s="1"/>
    </row>
    <row r="24" spans="1:21" x14ac:dyDescent="0.2">
      <c r="C24" s="43"/>
      <c r="D24" s="6"/>
      <c r="Q24" s="1"/>
    </row>
    <row r="25" spans="1:21" x14ac:dyDescent="0.2">
      <c r="C25" s="43"/>
      <c r="D25" s="6"/>
      <c r="Q25" s="1"/>
    </row>
    <row r="26" spans="1:21" x14ac:dyDescent="0.2">
      <c r="C26" s="43"/>
      <c r="D26" s="6"/>
      <c r="Q26" s="1"/>
    </row>
    <row r="27" spans="1:21" x14ac:dyDescent="0.2">
      <c r="C27" s="43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2023-08-14T07:50:13Z</dcterms:modified>
</cp:coreProperties>
</file>