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2AE15978-D1F3-4D68-8683-9805874E992C}" xr6:coauthVersionLast="47" xr6:coauthVersionMax="47" xr10:uidLastSave="{00000000-0000-0000-0000-000000000000}"/>
  <bookViews>
    <workbookView xWindow="13380" yWindow="735" windowWidth="13470" windowHeight="1456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<sst xmlns="http://schemas.openxmlformats.org/spreadsheetml/2006/main" count="53" uniqueCount="50">
  <si>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</si>
  <si>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</si>
  <si>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</si>
  <si>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</si>
  <si>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</si>
  <si>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</si>
  <si>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</si>
  <si>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</si>
  <si>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</si>
  <si>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</si>
  <si>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</si>
  <si>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</si>
  <si>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</si>
  <si>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</si>
  <si>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</si>
  <si>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</si>
  <si>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</si>
  <si>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</si>
  <si>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</si>
  <si>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</si>
  <si>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</si>
  <si>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</si>
  <si>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</si>
  <si>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</si>
  <si>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</si>
  <si>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</si>
  <si>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</si>
  <si>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</si>
  <si>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</si>
  <si>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</si>
  <si>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</si>
  <si>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</si>
  <si>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</si>
  <si>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</si>
  <si>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</si>
  <si>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</si>
  <si>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</si>
  <si>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</si>
  <si>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</si>
  <si>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</si>
  <si>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</si>
  <si>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</si>
  <si>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</si>
  <si>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</si>
  <si>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</si>
  <si>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WISE J205233.7+345445 Cyg</t>
  </si>
  <si>
    <t>EW</t>
  </si>
  <si>
    <t>VSX</t>
  </si>
  <si>
    <t>JBAV, 76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</si>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</sst>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8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168" fontId="0" fillId="0" borderId="0" xfId="0" applyNumberFormat="1" applyAlignment="1"/>
    <xf numFmtId="168" fontId="19" fillId="0" borderId="0" xfId="0" applyNumberFormat="1" applyFont="1" applyAlignment="1" applyProtection="1">
      <alignment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Xxx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8.2499999989522621E-3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8.2499999989522621E-3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1953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7: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3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46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58343.8459</v>
      </c>
      <c r="D7" s="39" t="s">
        <v>47</v>
      </c>
    </row>
    <row r="8" spans="1:15" x14ac:dyDescent="0.2">
      <c r="A8" t="s">
        <v>3</v>
      </c>
      <c r="C8" s="6">
        <v>0.71414999999999995</v>
      </c>
      <c r="D8" s="39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4.2242703527661349E-6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59738.589099999997</v>
      </c>
      <c r="E15" s="10" t="s">
        <v>30</v>
      </c>
      <c r="F15" s="25">
        <f ca="1">NOW()+15018.5+$C$5/24</f>
        <v>60170.830975694444</v>
      </c>
    </row>
    <row r="16" spans="1:15" x14ac:dyDescent="0.2">
      <c r="A16" s="12" t="s">
        <v>4</v>
      </c>
      <c r="B16" s="7"/>
      <c r="C16" s="13">
        <f ca="1">+C8+C12</f>
        <v>0.71415422427035269</v>
      </c>
      <c r="E16" s="10" t="s">
        <v>35</v>
      </c>
      <c r="F16" s="11">
        <f ca="1">ROUND(2*(F15-$C$7)/$C$8,0)/2+F14</f>
        <v>2559.5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606.5</v>
      </c>
    </row>
    <row r="18" spans="1:21" ht="14.25" thickTop="1" thickBot="1" x14ac:dyDescent="0.25">
      <c r="A18" s="12" t="s">
        <v>5</v>
      </c>
      <c r="B18" s="7"/>
      <c r="C18" s="15">
        <f ca="1">+C15</f>
        <v>59738.589099999997</v>
      </c>
      <c r="D18" s="16">
        <f ca="1">+C16</f>
        <v>0.71415422427035269</v>
      </c>
      <c r="E18" s="10" t="s">
        <v>31</v>
      </c>
      <c r="F18" s="14">
        <f ca="1">+$C$15+$C$16*F17-15018.5-$C$5/24</f>
        <v>45153.619470353304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43">
        <f>C$7</f>
        <v>58343.8459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1">
        <f>+C21-15018.5</f>
        <v>43325.3459</v>
      </c>
    </row>
    <row r="22" spans="1:21" x14ac:dyDescent="0.2">
      <c r="A22" s="41" t="s">
        <v>48</v>
      </c>
      <c r="B22" s="42" t="s">
        <v>49</v>
      </c>
      <c r="C22" s="44">
        <v>59738.589099999997</v>
      </c>
      <c r="D22" s="41">
        <v>4.1999999999999997E-3</v>
      </c>
      <c r="E22">
        <f>+(C22-C$7)/C$8</f>
        <v>1953.0115521949133</v>
      </c>
      <c r="F22">
        <f>ROUND(2*E22,0)/2</f>
        <v>1953</v>
      </c>
      <c r="G22">
        <f>+C22-(C$7+F22*C$8)</f>
        <v>8.2499999989522621E-3</v>
      </c>
      <c r="K22">
        <f>+G22</f>
        <v>8.2499999989522621E-3</v>
      </c>
      <c r="O22">
        <f ca="1">+C$11+C$12*$F22</f>
        <v>8.2499999989522621E-3</v>
      </c>
      <c r="Q22" s="1">
        <f>+C22-15018.5</f>
        <v>44720.089099999997</v>
      </c>
    </row>
    <row r="23" spans="1:21" x14ac:dyDescent="0.2">
      <c r="C23" s="43"/>
      <c r="D23" s="6"/>
      <c r="Q23" s="1"/>
    </row>
    <row r="24" spans="1:21" x14ac:dyDescent="0.2">
      <c r="C24" s="43"/>
      <c r="D24" s="6"/>
      <c r="Q24" s="1"/>
    </row>
    <row r="25" spans="1:21" x14ac:dyDescent="0.2">
      <c r="C25" s="43"/>
      <c r="D25" s="6"/>
      <c r="Q25" s="1"/>
    </row>
    <row r="26" spans="1:21" x14ac:dyDescent="0.2">
      <c r="C26" s="43"/>
      <c r="D26" s="6"/>
      <c r="Q26" s="1"/>
    </row>
    <row r="27" spans="1:21" x14ac:dyDescent="0.2">
      <c r="C27" s="43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2023-08-14T07:56:36Z</dcterms:modified>
</cp:coreProperties>
</file>