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0079921-BA78-4F6B-9902-626AD6CC5ED9}" xr6:coauthVersionLast="47" xr6:coauthVersionMax="47" xr10:uidLastSave="{00000000-0000-0000-0000-000000000000}"/>
  <bookViews>
    <workbookView xWindow="14640" yWindow="106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<sst xmlns="http://schemas.openxmlformats.org/spreadsheetml/2006/main" count="57" uniqueCount="50">
  <si>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</si>
  <si>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</si>
  <si>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</si>
  <si>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</si>
  <si>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</si>
  <si>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</si>
  <si>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</si>
  <si>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</si>
  <si>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</si>
  <si>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</si>
  <si>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</si>
  <si>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</si>
  <si>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</si>
  <si>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</si>
  <si>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</si>
  <si>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</si>
  <si>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</si>
  <si>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</si>
  <si>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</si>
  <si>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</si>
  <si>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</si>
  <si>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</si>
  <si>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</si>
  <si>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</si>
  <si>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</si>
  <si>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</si>
  <si>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</si>
  <si>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</si>
  <si>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</si>
  <si>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</si>
  <si>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</si>
  <si>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</si>
  <si>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</si>
  <si>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</si>
  <si>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</si>
  <si>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</si>
  <si>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</si>
  <si>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</si>
  <si>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</si>
  <si>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</si>
  <si>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</si>
  <si>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</si>
  <si>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</si>
  <si>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</si>
  <si>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</si>
  <si>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</si>
  <si>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</si>
  <si>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</si>
  <si>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</si>
  <si>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UCAC3 205-282753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</si>
</sst>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UCAC3 205-282753 Del</a:t>
            </a:r>
            <a:r>
              <a:rPr lang="en-AU" sz="1200" b="1" i="0" u="none" strike="noStrike" baseline="0"/>
              <a:t> </a:t>
            </a:r>
            <a:r>
              <a:rPr lang="en-AU" b="1"/>
              <a:t>- O-C Diagr</a:t>
            </a:r>
            <a:r>
              <a:rPr lang="en-AU"/>
              <a:t>.</a:t>
            </a:r>
          </a:p>
        </c:rich>
      </c:tx>
      <c:layout>
        <c:manualLayout>
          <c:xMode val="edge"/>
          <c:yMode val="edge"/>
          <c:x val="0.27619047619047621"/>
          <c:y val="3.990817565714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1.6196999997191597E-2</c:v>
                </c:pt>
                <c:pt idx="2">
                  <c:v>1.8196099998021964E-2</c:v>
                </c:pt>
                <c:pt idx="3">
                  <c:v>1.6991799995594192E-2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-9.6650631454947566E-6</c:v>
                </c:pt>
                <c:pt idx="1">
                  <c:v>1.699124168198498E-2</c:v>
                </c:pt>
                <c:pt idx="2">
                  <c:v>1.7201018199733371E-2</c:v>
                </c:pt>
                <c:pt idx="3">
                  <c:v>1.7202305172234894E-2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57612.424500000001</v>
      </c>
      <c r="D7" s="39" t="s">
        <v>46</v>
      </c>
    </row>
    <row r="8" spans="1:15" x14ac:dyDescent="0.2">
      <c r="A8" t="s">
        <v>3</v>
      </c>
      <c r="C8" s="6">
        <v>0.32840859999999999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-9.6650631454947566E-6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2.5739450030477628E-6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59808.510010505175</v>
      </c>
      <c r="E15" s="10" t="s">
        <v>30</v>
      </c>
      <c r="F15" s="25">
        <f ca="1">NOW()+15018.5+$C$5/24</f>
        <v>60171.534242361107</v>
      </c>
    </row>
    <row r="16" spans="1:15" x14ac:dyDescent="0.2">
      <c r="A16" s="12" t="s">
        <v>4</v>
      </c>
      <c r="B16" s="7"/>
      <c r="C16" s="13">
        <f ca="1">+C8+C12</f>
        <v>0.32841117394500302</v>
      </c>
      <c r="E16" s="10" t="s">
        <v>35</v>
      </c>
      <c r="F16" s="11">
        <f ca="1">ROUND(2*(F15-$C$7)/$C$8,0)/2+F14</f>
        <v>7793.5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1106.5</v>
      </c>
    </row>
    <row r="18" spans="1:21" ht="14.25" thickTop="1" thickBot="1" x14ac:dyDescent="0.25">
      <c r="A18" s="12" t="s">
        <v>5</v>
      </c>
      <c r="B18" s="7"/>
      <c r="C18" s="15">
        <f ca="1">+C15</f>
        <v>59808.510010505175</v>
      </c>
      <c r="D18" s="16">
        <f ca="1">+C16</f>
        <v>0.32841117394500302</v>
      </c>
      <c r="E18" s="10" t="s">
        <v>31</v>
      </c>
      <c r="F18" s="14">
        <f ca="1">+$C$15+$C$16*F17-15018.5-$C$5/24</f>
        <v>45153.792807808655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57612.424500000001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-9.6650631454947566E-6</v>
      </c>
      <c r="Q21" s="1">
        <f>+C21-15018.5</f>
        <v>42593.924500000001</v>
      </c>
    </row>
    <row r="22" spans="1:21" x14ac:dyDescent="0.2">
      <c r="A22" s="41" t="s">
        <v>47</v>
      </c>
      <c r="B22" s="42" t="s">
        <v>48</v>
      </c>
      <c r="C22" s="43">
        <v>59781.5795</v>
      </c>
      <c r="D22" s="41">
        <v>3.5000000000000001E-3</v>
      </c>
      <c r="E22">
        <f t="shared" ref="E22:E24" si="0">+(C22-C$7)/C$8</f>
        <v>6605.0493196584948</v>
      </c>
      <c r="F22">
        <f t="shared" ref="F22:F24" si="1">ROUND(2*E22,0)/2</f>
        <v>6605</v>
      </c>
      <c r="G22">
        <f t="shared" ref="G22:G24" si="2">+C22-(C$7+F22*C$8)</f>
        <v>1.6196999997191597E-2</v>
      </c>
      <c r="K22">
        <f t="shared" ref="K22:K24" si="3">+G22</f>
        <v>1.6196999997191597E-2</v>
      </c>
      <c r="O22">
        <f t="shared" ref="O22:O24" ca="1" si="4">+C$11+C$12*$F22</f>
        <v>1.699124168198498E-2</v>
      </c>
      <c r="Q22" s="1">
        <f t="shared" ref="Q22:Q24" si="5">+C22-15018.5</f>
        <v>44763.0795</v>
      </c>
    </row>
    <row r="23" spans="1:21" x14ac:dyDescent="0.2">
      <c r="A23" s="41" t="s">
        <v>47</v>
      </c>
      <c r="B23" s="42" t="s">
        <v>48</v>
      </c>
      <c r="C23" s="43">
        <v>59808.346799999999</v>
      </c>
      <c r="D23" s="41">
        <v>3.5000000000000001E-3</v>
      </c>
      <c r="E23">
        <f t="shared" si="0"/>
        <v>6686.5554068925067</v>
      </c>
      <c r="F23">
        <f t="shared" si="1"/>
        <v>6686.5</v>
      </c>
      <c r="G23">
        <f t="shared" si="2"/>
        <v>1.8196099998021964E-2</v>
      </c>
      <c r="K23">
        <f t="shared" si="3"/>
        <v>1.8196099998021964E-2</v>
      </c>
      <c r="O23">
        <f t="shared" ca="1" si="4"/>
        <v>1.7201018199733371E-2</v>
      </c>
      <c r="Q23" s="1">
        <f t="shared" si="5"/>
        <v>44789.846799999999</v>
      </c>
    </row>
    <row r="24" spans="1:21" x14ac:dyDescent="0.2">
      <c r="A24" s="41" t="s">
        <v>47</v>
      </c>
      <c r="B24" s="42" t="s">
        <v>48</v>
      </c>
      <c r="C24" s="43">
        <v>59808.5098</v>
      </c>
      <c r="D24" s="41">
        <v>3.5000000000000001E-3</v>
      </c>
      <c r="E24">
        <f t="shared" si="0"/>
        <v>6687.051739814362</v>
      </c>
      <c r="F24">
        <f t="shared" si="1"/>
        <v>6687</v>
      </c>
      <c r="G24">
        <f t="shared" si="2"/>
        <v>1.6991799995594192E-2</v>
      </c>
      <c r="K24">
        <f t="shared" si="3"/>
        <v>1.6991799995594192E-2</v>
      </c>
      <c r="O24">
        <f t="shared" ca="1" si="4"/>
        <v>1.7202305172234894E-2</v>
      </c>
      <c r="Q24" s="1">
        <f t="shared" si="5"/>
        <v>44790.0098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2023-08-15T00:49:18Z</dcterms:modified>
</cp:coreProperties>
</file>