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8D99CF-C379-4967-A8DA-FEE0B6B9F06C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21" i="1"/>
  <c r="H21" i="1"/>
  <c r="G11" i="1"/>
  <c r="F11" i="1"/>
  <c r="E21" i="1"/>
  <c r="F21" i="1"/>
  <c r="E14" i="1"/>
  <c r="E15" i="1" s="1"/>
  <c r="C17" i="1"/>
  <c r="Q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<sst xmlns="http://schemas.openxmlformats.org/spreadsheetml/2006/main" count="52" uniqueCount="47">
  <si>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</si>
  <si>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</si>
  <si>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</si>
  <si>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</si>
  <si>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</si>
  <si>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</si>
  <si>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</si>
  <si>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</si>
  <si>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</si>
  <si>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</si>
  <si>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</si>
  <si>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</si>
  <si>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</si>
  <si>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</si>
  <si>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</si>
  <si>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</si>
  <si>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</si>
  <si>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</si>
  <si>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</si>
  <si>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</si>
  <si>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</si>
  <si>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</si>
  <si>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</si>
  <si>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</si>
  <si>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</si>
  <si>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</si>
  <si>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</si>
  <si>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</si>
  <si>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</si>
  <si>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</si>
  <si>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</si>
  <si>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</si>
  <si>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</si>
  <si>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</si>
  <si>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</si>
  <si>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</si>
  <si>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</si>
  <si>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</si>
  <si>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</si>
  <si>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</si>
  <si>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</si>
  <si>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</si>
  <si>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</si>
  <si>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KP Dra / GSC 4236-1227</t>
  </si>
  <si>
    <t>EA</t>
  </si>
  <si>
    <t>IBVS 5781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</si>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</sst>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8F-4EEF-A191-B7B5B2E08B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-2.5609999996959232E-2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8F-4EEF-A191-B7B5B2E08B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8F-4EEF-A191-B7B5B2E08B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8F-4EEF-A191-B7B5B2E08B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8F-4EEF-A191-B7B5B2E08B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8F-4EEF-A191-B7B5B2E08B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8F-4EEF-A191-B7B5B2E08B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-2.5609999996959232E-2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8F-4EEF-A191-B7B5B2E08B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8F-4EEF-A191-B7B5B2E0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39736"/>
        <c:axId val="1"/>
      </c:scatterChart>
      <c:valAx>
        <c:axId val="76203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03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4F1E6E-4F39-42C2-0431-A136FE155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48122.49</v>
      </c>
      <c r="D7" s="30" t="s">
        <v>42</v>
      </c>
    </row>
    <row r="8" spans="1:7" x14ac:dyDescent="0.2">
      <c r="A8" t="s">
        <v>3</v>
      </c>
      <c r="C8" s="8">
        <v>2.0124149999999998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-8.8493434681960024E-6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60314.559466666666</v>
      </c>
    </row>
    <row r="15" spans="1:7" x14ac:dyDescent="0.2">
      <c r="A15" s="12" t="s">
        <v>17</v>
      </c>
      <c r="B15" s="10"/>
      <c r="C15" s="13">
        <f ca="1">(C7+C11)+(C8+C12)*INT(MAX(F21:F3533))</f>
        <v>53946.393400000001</v>
      </c>
      <c r="D15" s="14" t="s">
        <v>39</v>
      </c>
      <c r="E15" s="15">
        <f ca="1">ROUND(2*(E14-$C$7)/$C$8,0)/2+E13</f>
        <v>6059.5</v>
      </c>
    </row>
    <row r="16" spans="1:7" x14ac:dyDescent="0.2">
      <c r="A16" s="16" t="s">
        <v>4</v>
      </c>
      <c r="B16" s="10"/>
      <c r="C16" s="17">
        <f ca="1">+C8+C12</f>
        <v>2.0124061506565316</v>
      </c>
      <c r="D16" s="14" t="s">
        <v>40</v>
      </c>
      <c r="E16" s="24">
        <f ca="1">ROUND(2*(E14-$C$15)/$C$16,0)/2+E13</f>
        <v>3165.5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45298.56090323659</v>
      </c>
    </row>
    <row r="18" spans="1:18" ht="14.25" thickTop="1" thickBot="1" x14ac:dyDescent="0.25">
      <c r="A18" s="16" t="s">
        <v>5</v>
      </c>
      <c r="B18" s="10"/>
      <c r="C18" s="19">
        <f ca="1">+C15</f>
        <v>53946.393400000001</v>
      </c>
      <c r="D18" s="20">
        <f ca="1">+C16</f>
        <v>2.0124061506565316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C7</f>
        <v>48122.49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33103.99</v>
      </c>
    </row>
    <row r="22" spans="1:18" x14ac:dyDescent="0.2">
      <c r="A22" s="31" t="s">
        <v>45</v>
      </c>
      <c r="B22" s="32" t="s">
        <v>46</v>
      </c>
      <c r="C22" s="31">
        <v>53946.393400000001</v>
      </c>
      <c r="D22" s="31">
        <v>2.9999999999999997E-4</v>
      </c>
      <c r="E22">
        <f>+(C22-C$7)/C$8</f>
        <v>2893.9872739966672</v>
      </c>
      <c r="F22">
        <f>ROUND(2*E22,0)/2</f>
        <v>2894</v>
      </c>
      <c r="G22">
        <f>+C22-(C$7+F22*C$8)</f>
        <v>-2.5609999996959232E-2</v>
      </c>
      <c r="I22">
        <f>+G22</f>
        <v>-2.5609999996959232E-2</v>
      </c>
      <c r="O22">
        <f ca="1">+C$11+C$12*$F22</f>
        <v>-2.5609999996959232E-2</v>
      </c>
      <c r="Q22" s="2">
        <f>+C22-15018.5</f>
        <v>38927.893400000001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2024-01-05T00:25:37Z</dcterms:modified>
</cp:coreProperties>
</file>