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EFA9B88-FFEE-4821-B1D5-51149A51F805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E26" i="1"/>
  <c r="F26" i="1"/>
  <c r="G26" i="1"/>
  <c r="K26" i="1"/>
  <c r="Q25" i="1"/>
  <c r="Q26" i="1"/>
  <c r="E22" i="1"/>
  <c r="F22" i="1"/>
  <c r="G22" i="1"/>
  <c r="K22" i="1"/>
  <c r="E23" i="1"/>
  <c r="F23" i="1"/>
  <c r="G23" i="1"/>
  <c r="K23" i="1"/>
  <c r="E24" i="1"/>
  <c r="F24" i="1"/>
  <c r="G24" i="1"/>
  <c r="K24" i="1"/>
  <c r="C9" i="1"/>
  <c r="D9" i="1"/>
  <c r="C21" i="1"/>
  <c r="E21" i="1"/>
  <c r="F21" i="1"/>
  <c r="Q22" i="1"/>
  <c r="Q23" i="1"/>
  <c r="Q24" i="1"/>
  <c r="A21" i="1"/>
  <c r="F16" i="1"/>
  <c r="C17" i="1"/>
  <c r="Q21" i="1"/>
  <c r="G21" i="1"/>
  <c r="I21" i="1"/>
  <c r="C12" i="1"/>
  <c r="C11" i="1"/>
  <c r="O23" i="1" l="1"/>
  <c r="O26" i="1"/>
  <c r="O21" i="1"/>
  <c r="O25" i="1"/>
  <c r="C15" i="1"/>
  <c r="O24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<sst xmlns="http://schemas.openxmlformats.org/spreadsheetml/2006/main" count="60" uniqueCount="50">
  <si>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</si>
  <si>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</si>
  <si>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</si>
  <si>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</si>
  <si>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</si>
  <si>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</si>
  <si>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</si>
  <si>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</si>
  <si>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</si>
  <si>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</si>
  <si>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</si>
  <si>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</si>
  <si>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</si>
  <si>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</si>
  <si>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</si>
  <si>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</si>
  <si>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</si>
  <si>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</si>
  <si>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</si>
  <si>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</si>
  <si>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</si>
  <si>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</si>
  <si>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</si>
  <si>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</si>
  <si>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</si>
  <si>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</si>
  <si>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</si>
  <si>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</si>
  <si>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</si>
  <si>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</si>
  <si>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</si>
  <si>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</si>
  <si>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</si>
  <si>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</si>
  <si>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</si>
  <si>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</si>
  <si>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</si>
  <si>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</si>
  <si>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MO Dra</t>
  </si>
  <si>
    <t>MO Dra / GSC 4237-0719</t>
  </si>
  <si>
    <t>EA</t>
  </si>
  <si>
    <t>BRNO</t>
  </si>
  <si>
    <t>OEJV 0160</t>
  </si>
  <si>
    <t>I</t>
  </si>
  <si>
    <t>G4237-0719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</si>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</sst>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Dra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61474269819193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79-4ED2-9F45-A6D63FF637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79-4ED2-9F45-A6D63FF637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79-4ED2-9F45-A6D63FF637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-3.3130000003438909E-2</c:v>
                </c:pt>
                <c:pt idx="2">
                  <c:v>-3.1130000003031455E-2</c:v>
                </c:pt>
                <c:pt idx="3">
                  <c:v>-2.9480000004696194E-2</c:v>
                </c:pt>
                <c:pt idx="4">
                  <c:v>-2.6559999998426065E-2</c:v>
                </c:pt>
                <c:pt idx="5">
                  <c:v>-3.0400000003282912E-2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79-4ED2-9F45-A6D63FF637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79-4ED2-9F45-A6D63FF637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79-4ED2-9F45-A6D63FF637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79-4ED2-9F45-A6D63FF637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-4.8600238186085574E-3</c:v>
                </c:pt>
                <c:pt idx="1">
                  <c:v>-2.5684063248792313E-2</c:v>
                </c:pt>
                <c:pt idx="2">
                  <c:v>-2.5684063248792313E-2</c:v>
                </c:pt>
                <c:pt idx="3">
                  <c:v>-2.5684063248792313E-2</c:v>
                </c:pt>
                <c:pt idx="4">
                  <c:v>-3.3557421977170779E-2</c:v>
                </c:pt>
                <c:pt idx="5">
                  <c:v>-3.5230364470719248E-2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79-4ED2-9F45-A6D63FF6379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1780</c:v>
                </c:pt>
                <c:pt idx="2">
                  <c:v>1780</c:v>
                </c:pt>
                <c:pt idx="3">
                  <c:v>1780</c:v>
                </c:pt>
                <c:pt idx="4">
                  <c:v>2453</c:v>
                </c:pt>
                <c:pt idx="5">
                  <c:v>2596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79-4ED2-9F45-A6D63FF63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385840"/>
        <c:axId val="1"/>
      </c:scatterChart>
      <c:valAx>
        <c:axId val="64638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12934631432545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385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39360222531292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18</xdr:col>
      <xdr:colOff>9525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BE0483E-1A3A-EEFD-F426-E04E3DE62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  <c r="E2" s="10" t="s">
        <v>38</v>
      </c>
      <c r="F2" t="s">
        <v>44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51274.97</v>
      </c>
      <c r="D7" s="29" t="s">
        <v>41</v>
      </c>
    </row>
    <row r="8" spans="1:6" x14ac:dyDescent="0.2">
      <c r="A8" t="s">
        <v>3</v>
      </c>
      <c r="C8" s="8">
        <v>2.4542999999999999</v>
      </c>
      <c r="D8" s="29" t="s">
        <v>41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-4.8600238186085574E-3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-1.1698898556283008E-5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57646.297569635535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2.4542883011014438</v>
      </c>
      <c r="E16" s="14" t="s">
        <v>30</v>
      </c>
      <c r="F16" s="15">
        <f ca="1">NOW()+15018.5+$C$5/24</f>
        <v>60314.5637130787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3684</v>
      </c>
    </row>
    <row r="18" spans="1:21" ht="14.25" thickTop="1" thickBot="1" x14ac:dyDescent="0.25">
      <c r="A18" s="16" t="s">
        <v>5</v>
      </c>
      <c r="B18" s="10"/>
      <c r="C18" s="19">
        <f ca="1">+C15</f>
        <v>57646.297569635535</v>
      </c>
      <c r="D18" s="20">
        <f ca="1">+C16</f>
        <v>2.4542883011014438</v>
      </c>
      <c r="E18" s="14" t="s">
        <v>36</v>
      </c>
      <c r="F18" s="23">
        <f ca="1">ROUND(2*(F16-$C$15)/$C$16,0)/2+F15</f>
        <v>1088</v>
      </c>
    </row>
    <row r="19" spans="1:21" ht="13.5" thickTop="1" x14ac:dyDescent="0.2">
      <c r="E19" s="14" t="s">
        <v>31</v>
      </c>
      <c r="F19" s="18">
        <f ca="1">+$C$15+$C$16*F18-15018.5-$C$5/24</f>
        <v>45298.459074567239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45</v>
      </c>
      <c r="I20" s="7" t="s">
        <v>46</v>
      </c>
      <c r="J20" s="7" t="s">
        <v>47</v>
      </c>
      <c r="K20" s="7" t="s">
        <v>48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BRNO</v>
      </c>
      <c r="C21" s="8">
        <f>C$7</f>
        <v>51274.97</v>
      </c>
      <c r="D21" s="8" t="s">
        <v>13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-4.8600238186085574E-3</v>
      </c>
      <c r="Q21" s="2">
        <f t="shared" ref="Q21:Q26" si="4">+C21-15018.5</f>
        <v>36256.47</v>
      </c>
    </row>
    <row r="22" spans="1:21" x14ac:dyDescent="0.2">
      <c r="A22" s="30" t="s">
        <v>42</v>
      </c>
      <c r="B22" s="31" t="s">
        <v>43</v>
      </c>
      <c r="C22" s="32">
        <v>55643.59087</v>
      </c>
      <c r="D22" s="32">
        <v>2.0000000000000001E-4</v>
      </c>
      <c r="E22">
        <f t="shared" si="0"/>
        <v>1779.9865012427165</v>
      </c>
      <c r="F22">
        <f t="shared" si="1"/>
        <v>1780</v>
      </c>
      <c r="G22">
        <f t="shared" si="2"/>
        <v>-3.3130000003438909E-2</v>
      </c>
      <c r="K22">
        <f>+G22</f>
        <v>-3.3130000003438909E-2</v>
      </c>
      <c r="O22">
        <f t="shared" ca="1" si="3"/>
        <v>-2.5684063248792313E-2</v>
      </c>
      <c r="Q22" s="2">
        <f t="shared" si="4"/>
        <v>40625.09087</v>
      </c>
    </row>
    <row r="23" spans="1:21" x14ac:dyDescent="0.2">
      <c r="A23" s="30" t="s">
        <v>42</v>
      </c>
      <c r="B23" s="31" t="s">
        <v>43</v>
      </c>
      <c r="C23" s="32">
        <v>55643.59287</v>
      </c>
      <c r="D23" s="32">
        <v>2.9999999999999997E-4</v>
      </c>
      <c r="E23">
        <f t="shared" si="0"/>
        <v>1779.987316139021</v>
      </c>
      <c r="F23">
        <f t="shared" si="1"/>
        <v>1780</v>
      </c>
      <c r="G23">
        <f t="shared" si="2"/>
        <v>-3.1130000003031455E-2</v>
      </c>
      <c r="K23">
        <f>+G23</f>
        <v>-3.1130000003031455E-2</v>
      </c>
      <c r="O23">
        <f t="shared" ca="1" si="3"/>
        <v>-2.5684063248792313E-2</v>
      </c>
      <c r="Q23" s="2">
        <f t="shared" si="4"/>
        <v>40625.09287</v>
      </c>
    </row>
    <row r="24" spans="1:21" x14ac:dyDescent="0.2">
      <c r="A24" s="30" t="s">
        <v>42</v>
      </c>
      <c r="B24" s="31" t="s">
        <v>43</v>
      </c>
      <c r="C24" s="32">
        <v>55643.594519999999</v>
      </c>
      <c r="D24" s="32">
        <v>2.9999999999999997E-4</v>
      </c>
      <c r="E24">
        <f t="shared" si="0"/>
        <v>1779.9879884284715</v>
      </c>
      <c r="F24">
        <f t="shared" si="1"/>
        <v>1780</v>
      </c>
      <c r="G24">
        <f t="shared" si="2"/>
        <v>-2.9480000004696194E-2</v>
      </c>
      <c r="K24">
        <f>+G24</f>
        <v>-2.9480000004696194E-2</v>
      </c>
      <c r="O24">
        <f t="shared" ca="1" si="3"/>
        <v>-2.5684063248792313E-2</v>
      </c>
      <c r="Q24" s="2">
        <f t="shared" si="4"/>
        <v>40625.094519999999</v>
      </c>
    </row>
    <row r="25" spans="1:21" x14ac:dyDescent="0.2">
      <c r="A25" s="33" t="s">
        <v>49</v>
      </c>
      <c r="B25" s="34" t="s">
        <v>43</v>
      </c>
      <c r="C25" s="35">
        <v>57295.341339999999</v>
      </c>
      <c r="D25" s="35">
        <v>2.0000000000000001E-4</v>
      </c>
      <c r="E25">
        <f t="shared" si="0"/>
        <v>2452.9891781770762</v>
      </c>
      <c r="F25">
        <f t="shared" si="1"/>
        <v>2453</v>
      </c>
      <c r="G25">
        <f t="shared" si="2"/>
        <v>-2.6559999998426065E-2</v>
      </c>
      <c r="K25">
        <f>+G25</f>
        <v>-2.6559999998426065E-2</v>
      </c>
      <c r="O25">
        <f t="shared" ca="1" si="3"/>
        <v>-3.3557421977170779E-2</v>
      </c>
      <c r="Q25" s="2">
        <f t="shared" si="4"/>
        <v>42276.841339999999</v>
      </c>
    </row>
    <row r="26" spans="1:21" x14ac:dyDescent="0.2">
      <c r="A26" s="33" t="s">
        <v>49</v>
      </c>
      <c r="B26" s="34" t="s">
        <v>43</v>
      </c>
      <c r="C26" s="35">
        <v>57646.3024</v>
      </c>
      <c r="D26" s="35">
        <v>2.9999999999999997E-4</v>
      </c>
      <c r="E26">
        <f t="shared" si="0"/>
        <v>2595.9876135761724</v>
      </c>
      <c r="F26">
        <f t="shared" si="1"/>
        <v>2596</v>
      </c>
      <c r="G26">
        <f t="shared" si="2"/>
        <v>-3.0400000003282912E-2</v>
      </c>
      <c r="K26">
        <f>+G26</f>
        <v>-3.0400000003282912E-2</v>
      </c>
      <c r="O26">
        <f t="shared" ca="1" si="3"/>
        <v>-3.5230364470719248E-2</v>
      </c>
      <c r="Q26" s="2">
        <f t="shared" si="4"/>
        <v>42627.8024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640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2024-01-05T00:31:44Z</dcterms:modified>
</cp:coreProperties>
</file>