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86118A7-F6CE-4E7B-BF69-66C84393BB33}" xr6:coauthVersionLast="47" xr6:coauthVersionMax="47" xr10:uidLastSave="{00000000-0000-0000-0000-000000000000}"/>
  <bookViews>
    <workbookView xWindow="14175" yWindow="135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<sst xmlns="http://schemas.openxmlformats.org/spreadsheetml/2006/main" count="52" uniqueCount="48">
  <si>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</si>
  <si>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</si>
  <si>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</si>
  <si>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</si>
  <si>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</si>
  <si>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</si>
  <si>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</si>
  <si>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</si>
  <si>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</si>
  <si>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</si>
  <si>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</si>
  <si>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</si>
  <si>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</si>
  <si>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</si>
  <si>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</si>
  <si>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</si>
  <si>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</si>
  <si>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</si>
  <si>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</si>
  <si>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</si>
  <si>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</si>
  <si>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</si>
  <si>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</si>
  <si>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</si>
  <si>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</si>
  <si>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</si>
  <si>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</si>
  <si>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</si>
  <si>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</si>
  <si>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</si>
  <si>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</si>
  <si>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</si>
  <si>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</si>
  <si>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</si>
  <si>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</si>
  <si>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</si>
  <si>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</si>
  <si>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</si>
  <si>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</si>
  <si>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</si>
  <si>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</si>
  <si>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RHN 2013</t>
  </si>
  <si>
    <t>JAVSO..40..94a</t>
  </si>
  <si>
    <t>not avail.</t>
  </si>
  <si>
    <t>EW</t>
  </si>
  <si>
    <t>Nelson</t>
  </si>
  <si>
    <t>Dra</t>
  </si>
  <si>
    <t>NSVS 828322 / GSC 4552-1643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</si>
</sst>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4552-1643 -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7-452C-9F21-9CE4A6AACC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2.9731100003118627E-2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57-452C-9F21-9CE4A6AACC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57-452C-9F21-9CE4A6AACC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57-452C-9F21-9CE4A6AACC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57-452C-9F21-9CE4A6AACC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57-452C-9F21-9CE4A6AACC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57-452C-9F21-9CE4A6AACC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2.9731100003118627E-2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57-452C-9F21-9CE4A6AACC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57-452C-9F21-9CE4A6AA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126848"/>
        <c:axId val="1"/>
      </c:scatterChart>
      <c:valAx>
        <c:axId val="75812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26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D0930C-B9FA-B7A3-968D-C8DB882A1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44</v>
      </c>
      <c r="C2" s="3"/>
      <c r="D2" s="3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43</v>
      </c>
      <c r="D4" s="9" t="s">
        <v>43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52500.186999999998</v>
      </c>
      <c r="D7" s="31" t="s">
        <v>42</v>
      </c>
    </row>
    <row r="8" spans="1:7" x14ac:dyDescent="0.2">
      <c r="A8" t="s">
        <v>3</v>
      </c>
      <c r="C8" s="10">
        <v>0.26989990000000003</v>
      </c>
      <c r="D8" s="31" t="s">
        <v>42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-1.7347234759768071E-18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2.077499825527121E-6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60186.625236574073</v>
      </c>
    </row>
    <row r="15" spans="1:7" x14ac:dyDescent="0.2">
      <c r="A15" s="14" t="s">
        <v>17</v>
      </c>
      <c r="B15" s="12"/>
      <c r="C15" s="15">
        <f ca="1">(C7+C11)+(C8+C12)*INT(MAX(F21:F3533))</f>
        <v>56362.754200000003</v>
      </c>
      <c r="D15" s="16" t="s">
        <v>39</v>
      </c>
      <c r="E15" s="17">
        <f ca="1">ROUND(2*(E14-$C$7)/$C$8,0)/2+E13</f>
        <v>28480</v>
      </c>
    </row>
    <row r="16" spans="1:7" x14ac:dyDescent="0.2">
      <c r="A16" s="18" t="s">
        <v>4</v>
      </c>
      <c r="B16" s="12"/>
      <c r="C16" s="19">
        <f ca="1">+C8+C12</f>
        <v>0.26990197749982553</v>
      </c>
      <c r="D16" s="16" t="s">
        <v>40</v>
      </c>
      <c r="E16" s="26">
        <f ca="1">ROUND(2*(E14-$C$15)/$C$16,0)/2+E13</f>
        <v>14168.5</v>
      </c>
    </row>
    <row r="17" spans="1:18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45168.756201539618</v>
      </c>
    </row>
    <row r="18" spans="1:18" ht="14.25" thickTop="1" thickBot="1" x14ac:dyDescent="0.25">
      <c r="A18" s="18" t="s">
        <v>5</v>
      </c>
      <c r="B18" s="12"/>
      <c r="C18" s="21">
        <f ca="1">+C15</f>
        <v>56362.754200000003</v>
      </c>
      <c r="D18" s="22">
        <f ca="1">+C16</f>
        <v>0.26990197749982553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37</v>
      </c>
    </row>
    <row r="21" spans="1:18" x14ac:dyDescent="0.2">
      <c r="A21" s="30" t="s">
        <v>42</v>
      </c>
      <c r="C21" s="10">
        <v>52500.186999999998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37481.686999999998</v>
      </c>
    </row>
    <row r="22" spans="1:18" x14ac:dyDescent="0.2">
      <c r="A22" s="5" t="s">
        <v>41</v>
      </c>
      <c r="C22" s="10">
        <v>56362.754200000003</v>
      </c>
      <c r="D22" s="10">
        <v>2.0000000000000001E-4</v>
      </c>
      <c r="E22">
        <f>+(C22-C$7)/C$8</f>
        <v>14311.110156024528</v>
      </c>
      <c r="F22">
        <f>ROUND(2*E22,0)/2</f>
        <v>14311</v>
      </c>
      <c r="G22">
        <f>+C22-(C$7+F22*C$8)</f>
        <v>2.9731100003118627E-2</v>
      </c>
      <c r="I22">
        <f>+G22</f>
        <v>2.9731100003118627E-2</v>
      </c>
      <c r="O22">
        <f ca="1">+C$11+C$12*$F22</f>
        <v>2.9731100003118627E-2</v>
      </c>
      <c r="Q22" s="2">
        <f>+C22-15018.5</f>
        <v>41344.254200000003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2023-08-30T03:00:20Z</dcterms:modified>
</cp:coreProperties>
</file>