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5851950-3A2C-45B2-9125-212645C4C88E}" xr6:coauthVersionLast="47" xr6:coauthVersionMax="47" xr10:uidLastSave="{00000000-0000-0000-0000-000000000000}"/>
  <bookViews>
    <workbookView xWindow="360" yWindow="165" windowWidth="17565" windowHeight="1497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G11" i="1"/>
  <c r="F11" i="1"/>
  <c r="E21" i="1"/>
  <c r="F21" i="1"/>
  <c r="G21" i="1"/>
  <c r="H21" i="1"/>
  <c r="E14" i="1"/>
  <c r="E15" i="1" s="1"/>
  <c r="C17" i="1"/>
  <c r="Q21" i="1"/>
  <c r="C11" i="1"/>
  <c r="C12" i="1"/>
  <c r="C16" i="1" l="1"/>
  <c r="D18" i="1" s="1"/>
  <c r="O22" i="1"/>
  <c r="C15" i="1"/>
  <c r="E16" i="1" s="1"/>
  <c r="O21" i="1"/>
  <c r="C18" i="1" l="1"/>
  <c r="E17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<sst xmlns="http://schemas.openxmlformats.org/spreadsheetml/2006/main" count="52" uniqueCount="49">
  <si>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</si>
  <si>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</si>
  <si>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</si>
  <si>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</si>
  <si>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</si>
  <si>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</si>
  <si>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</si>
  <si>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</si>
  <si>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</si>
  <si>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</si>
  <si>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</si>
  <si>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</si>
  <si>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</si>
  <si>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</si>
  <si>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</si>
  <si>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</si>
  <si>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</si>
  <si>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</si>
  <si>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</si>
  <si>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</si>
  <si>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</si>
  <si>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</si>
  <si>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</si>
  <si>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</si>
  <si>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</si>
  <si>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</si>
  <si>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</si>
  <si>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</si>
  <si>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</si>
  <si>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</si>
  <si>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</si>
  <si>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</si>
  <si>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</si>
  <si>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</si>
  <si>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</si>
  <si>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</si>
  <si>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</si>
  <si>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</si>
  <si>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</si>
  <si>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</si>
  <si>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</si>
  <si>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PV Dra</t>
  </si>
  <si>
    <t>PV Dra / GSC 4180-0715</t>
  </si>
  <si>
    <t>EA</t>
  </si>
  <si>
    <t>BRNO</t>
  </si>
  <si>
    <t>IBVS 6048</t>
  </si>
  <si>
    <t>II</t>
  </si>
  <si>
    <t>IBVS</t>
  </si>
  <si>
    <t>G4180-0715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</si>
</sst>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PV Dra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64-44C4-97F7-5A928057BEC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2.9474999995727558E-2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64-44C4-97F7-5A928057BEC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64-44C4-97F7-5A928057BEC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64-44C4-97F7-5A928057BEC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64-44C4-97F7-5A928057BEC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64-44C4-97F7-5A928057BEC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64-44C4-97F7-5A928057BEC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2.9474999995727558E-2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64-44C4-97F7-5A928057BEC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64-44C4-97F7-5A928057B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649632"/>
        <c:axId val="1"/>
      </c:scatterChart>
      <c:valAx>
        <c:axId val="765649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649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4436090225563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0</xdr:row>
      <xdr:rowOff>0</xdr:rowOff>
    </xdr:from>
    <xdr:to>
      <xdr:col>16</xdr:col>
      <xdr:colOff>409575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F618ABF-8B03-35FF-BC46-D42DEC84B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s="3" t="s">
        <v>43</v>
      </c>
      <c r="C2" s="3"/>
      <c r="D2" s="3"/>
      <c r="E2" s="10" t="s">
        <v>41</v>
      </c>
      <c r="F2" t="s">
        <v>48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51469.26</v>
      </c>
      <c r="D7" s="30" t="s">
        <v>44</v>
      </c>
    </row>
    <row r="8" spans="1:7" x14ac:dyDescent="0.2">
      <c r="A8" t="s">
        <v>3</v>
      </c>
      <c r="C8" s="8">
        <v>1.27745</v>
      </c>
      <c r="D8" s="30" t="s">
        <v>44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8.2969739607959348E-6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60314.572908912036</v>
      </c>
    </row>
    <row r="15" spans="1:7" x14ac:dyDescent="0.2">
      <c r="A15" s="12" t="s">
        <v>17</v>
      </c>
      <c r="B15" s="10"/>
      <c r="C15" s="13">
        <f ca="1">(C7+C11)+(C8+C12)*INT(MAX(F21:F3533))</f>
        <v>56006.791870851514</v>
      </c>
      <c r="D15" s="14" t="s">
        <v>38</v>
      </c>
      <c r="E15" s="15">
        <f ca="1">ROUND(2*(E14-$C$7)/$C$8,0)/2+E13</f>
        <v>6925</v>
      </c>
    </row>
    <row r="16" spans="1:7" x14ac:dyDescent="0.2">
      <c r="A16" s="16" t="s">
        <v>4</v>
      </c>
      <c r="B16" s="10"/>
      <c r="C16" s="17">
        <f ca="1">+C8+C12</f>
        <v>1.2774582969739607</v>
      </c>
      <c r="D16" s="14" t="s">
        <v>39</v>
      </c>
      <c r="E16" s="24">
        <f ca="1">ROUND(2*(E14-$C$15)/$C$16,0)/2+E13</f>
        <v>3373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45297.554539878016</v>
      </c>
    </row>
    <row r="18" spans="1:18" ht="14.25" thickTop="1" thickBot="1" x14ac:dyDescent="0.25">
      <c r="A18" s="16" t="s">
        <v>5</v>
      </c>
      <c r="B18" s="10"/>
      <c r="C18" s="19">
        <f ca="1">+C15</f>
        <v>56006.791870851514</v>
      </c>
      <c r="D18" s="20">
        <f ca="1">+C16</f>
        <v>1.2774582969739607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BRNO</v>
      </c>
      <c r="I20" s="7" t="s">
        <v>47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 x14ac:dyDescent="0.2">
      <c r="A21" t="str">
        <f>D7</f>
        <v>BRNO</v>
      </c>
      <c r="C21" s="8">
        <f>C$7</f>
        <v>51469.26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36450.76</v>
      </c>
    </row>
    <row r="22" spans="1:18" x14ac:dyDescent="0.2">
      <c r="A22" s="31" t="s">
        <v>45</v>
      </c>
      <c r="B22" s="32" t="s">
        <v>46</v>
      </c>
      <c r="C22" s="33">
        <v>56007.4306</v>
      </c>
      <c r="D22" s="33">
        <v>4.5999999999999999E-3</v>
      </c>
      <c r="E22">
        <f>+(C22-C$7)/C$8</f>
        <v>3552.5230733101084</v>
      </c>
      <c r="F22">
        <f>ROUND(2*E22,0)/2</f>
        <v>3552.5</v>
      </c>
      <c r="G22">
        <f>+C22-(C$7+F22*C$8)</f>
        <v>2.9474999995727558E-2</v>
      </c>
      <c r="I22">
        <f>+G22</f>
        <v>2.9474999995727558E-2</v>
      </c>
      <c r="O22">
        <f ca="1">+C$11+C$12*$F22</f>
        <v>2.9474999995727558E-2</v>
      </c>
      <c r="Q22" s="2">
        <f>+C22-15018.5</f>
        <v>40988.9306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2024-01-05T00:44:59Z</dcterms:modified>
</cp:coreProperties>
</file>